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06B11163-44CD-4929-A80C-B4FF7C362C7F}" xr6:coauthVersionLast="47" xr6:coauthVersionMax="47" xr10:uidLastSave="{00000000-0000-0000-0000-000000000000}"/>
  <bookViews>
    <workbookView xWindow="26076" yWindow="5268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<sst xmlns="http://schemas.openxmlformats.org/spreadsheetml/2006/main" count="213" uniqueCount="200">
  <si>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</si>
  <si>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</si>
  <si>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</si>
  <si>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</si>
  <si>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</si>
  <si>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</si>
  <si>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</si>
  <si>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</si>
  <si>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</si>
  <si>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</si>
  <si>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</si>
  <si>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</si>
  <si>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</si>
  <si>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</si>
  <si>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</si>
  <si>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</si>
  <si>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</si>
  <si>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</si>
  <si>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</si>
  <si>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</si>
  <si>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</si>
  <si>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</si>
  <si>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</si>
  <si>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</si>
  <si>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</si>
  <si>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</si>
  <si>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</si>
  <si>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</si>
  <si>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</si>
  <si>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</si>
  <si>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</si>
  <si>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</si>
  <si>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</si>
  <si>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</si>
  <si>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</si>
  <si>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</si>
  <si>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</si>
  <si>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</si>
  <si>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</si>
  <si>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</si>
  <si>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</si>
  <si>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</si>
  <si>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</si>
  <si>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</si>
  <si>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</si>
  <si>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</si>
  <si>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</si>
  <si>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</si>
  <si>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</si>
  <si>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</si>
  <si>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</si>
  <si>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</si>
  <si>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</si>
  <si>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</si>
  <si>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</si>
  <si>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</si>
  <si>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</si>
  <si>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</si>
  <si>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</si>
  <si>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</si>
  <si>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</si>
  <si>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</si>
  <si>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</si>
  <si>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</si>
  <si>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</si>
  <si>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</si>
  <si>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</si>
  <si>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</si>
  <si>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</si>
  <si>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</si>
  <si>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</si>
  <si>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</si>
  <si>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</si>
  <si>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</si>
  <si>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</si>
  <si>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</si>
  <si>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</si>
  <si>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</si>
  <si>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</si>
  <si>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</si>
  <si>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</si>
  <si>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</si>
  <si>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</si>
  <si>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</si>
  <si>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</si>
  <si>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</si>
  <si>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</si>
  <si>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</si>
  <si>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</si>
  <si>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</si>
  <si>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</si>
  <si>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</si>
  <si>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</si>
  <si>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</si>
  <si>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</si>
  <si>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</si>
  <si>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</si>
  <si>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</si>
  <si>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</si>
  <si>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</si>
  <si>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</si>
  <si>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</si>
  <si>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</si>
  <si>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</si>
  <si>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</si>
  <si>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</si>
  <si>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</si>
  <si>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</si>
  <si>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</si>
  <si>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</si>
  <si>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</si>
  <si>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</si>
  <si>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</si>
  <si>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</si>
  <si>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</si>
  <si>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</si>
  <si>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</si>
  <si>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</si>
  <si>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</si>
  <si>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</si>
  <si>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</si>
  <si>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</si>
  <si>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</si>
  <si>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</si>
  <si>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</si>
  <si>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</si>
  <si>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</si>
  <si>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</si>
  <si>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</si>
  <si>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</si>
  <si>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</si>
  <si>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</si>
  <si>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</si>
  <si>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</si>
  <si>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</si>
  <si>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</si>
  <si>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</si>
  <si>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</si>
  <si>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</si>
  <si>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</si>
  <si>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</si>
  <si>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</si>
  <si>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</si>
  <si>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</si>
  <si>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</si>
  <si>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</si>
  <si>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</si>
  <si>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</si>
  <si>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</si>
  <si>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</si>
  <si>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</si>
  <si>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</si>
  <si>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</si>
  <si>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</si>
  <si>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</si>
  <si>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</si>
  <si>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</si>
  <si>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</si>
  <si>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</si>
  <si>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</si>
  <si>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</si>
  <si>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</si>
  <si>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</si>
  <si>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</si>
  <si>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</si>
  <si>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</si>
  <si>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</si>
  <si>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</si>
  <si>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</si>
  <si>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</si>
  <si>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</si>
  <si>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</si>
  <si>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</si>
  <si>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</si>
  <si>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</si>
  <si>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</si>
  <si>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</si>
  <si>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</si>
  <si>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</si>
  <si>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</si>
  <si>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</si>
  <si>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</si>
  <si>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</si>
  <si>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LSST</t>
    <phoneticPr fontId="3" type="noConversion"/>
  </si>
  <si>
    <t>BLG</t>
    <phoneticPr fontId="3" type="noConversion"/>
  </si>
  <si>
    <t>방풍막 고장</t>
    <phoneticPr fontId="3" type="noConversion"/>
  </si>
  <si>
    <t>ENG-KSP</t>
    <phoneticPr fontId="3" type="noConversion"/>
  </si>
  <si>
    <t>SE</t>
    <phoneticPr fontId="3" type="noConversion"/>
  </si>
  <si>
    <t>신가은</t>
    <phoneticPr fontId="3" type="noConversion"/>
  </si>
  <si>
    <t>7s/29k 8s/23k 10s/22k 13s/20k</t>
    <phoneticPr fontId="3" type="noConversion"/>
  </si>
  <si>
    <t>9s/23k 12s/22k 16s/22k 20s/21k</t>
    <phoneticPr fontId="3" type="noConversion"/>
  </si>
  <si>
    <t>M_032191-032192:K</t>
    <phoneticPr fontId="3" type="noConversion"/>
  </si>
  <si>
    <t>I_032214</t>
    <phoneticPr fontId="3" type="noConversion"/>
  </si>
  <si>
    <t>I_032216 filter I값 누락됨</t>
    <phoneticPr fontId="3" type="noConversion"/>
  </si>
  <si>
    <t>M_032338-032339:K</t>
    <phoneticPr fontId="3" type="noConversion"/>
  </si>
  <si>
    <t>M_032192 / M_032339 IC.K crash로 인한 영상 없음</t>
    <phoneticPr fontId="3" type="noConversion"/>
  </si>
  <si>
    <t>E</t>
    <phoneticPr fontId="3" type="noConversion"/>
  </si>
  <si>
    <t>NNW</t>
    <phoneticPr fontId="3" type="noConversion"/>
  </si>
  <si>
    <t>35s/27k 26s/27k 15s/22k 11s/21k</t>
    <phoneticPr fontId="3" type="noConversion"/>
  </si>
  <si>
    <t>30s/27k 22s/29k 13s/23k 10s/27k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</si>
</sst>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4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46235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100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188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0.36944444444444446</v>
      </c>
      <c r="D9" s="8">
        <v>1.3</v>
      </c>
      <c r="E9" s="8">
        <v>8.4</v>
      </c>
      <c r="F9" s="8">
        <v>56.8</v>
      </c>
      <c r="G9" s="36" t="s">
        <v>187</v>
      </c>
      <c r="H9" s="8">
        <v>2.8</v>
      </c>
      <c r="I9" s="36">
        <v>90.3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1.4</v>
      </c>
      <c r="E10" s="8">
        <v>6.4</v>
      </c>
      <c r="F10" s="8">
        <v>64.2</v>
      </c>
      <c r="G10" s="36" t="s">
        <v>196</v>
      </c>
      <c r="H10" s="8">
        <v>3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0.8125</v>
      </c>
      <c r="D11" s="15">
        <v>1.2</v>
      </c>
      <c r="E11" s="15">
        <v>6</v>
      </c>
      <c r="F11" s="15">
        <v>69.099999999999994</v>
      </c>
      <c r="G11" s="36" t="s">
        <v>197</v>
      </c>
      <c r="H11" s="15">
        <v>8.4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24.443055555555556</v>
      </c>
      <c r="D12" s="19">
        <f>AVERAGE(D9:D11)</f>
        <v>1.3</v>
      </c>
      <c r="E12" s="19">
        <f>AVERAGE(E9:E11)</f>
        <v>6.9333333333333336</v>
      </c>
      <c r="F12" s="20">
        <f>AVERAGE(F9:F11)</f>
        <v>63.366666666666667</v>
      </c>
      <c r="G12" s="21"/>
      <c r="H12" s="22">
        <f>AVERAGE(H9:H11)</f>
        <v>4.7333333333333334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184</v>
      </c>
      <c r="F16" s="27" t="s">
        <v>186</v>
      </c>
      <c r="G16" s="27" t="s">
        <v>183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0.32083333333333336</v>
      </c>
      <c r="D17" s="28">
        <v>0.3215277777777778</v>
      </c>
      <c r="E17" s="28">
        <v>0.34375</v>
      </c>
      <c r="F17" s="28">
        <v>0.67291666666666672</v>
      </c>
      <c r="G17" s="28">
        <v>0.77152777777777781</v>
      </c>
      <c r="H17" s="28">
        <v>0.81319444444444444</v>
      </c>
      <c r="I17" s="28">
        <v>0.84236111111111112</v>
      </c>
      <c r="J17" s="28"/>
      <c r="K17" s="28"/>
      <c r="L17" s="28"/>
      <c r="M17" s="28"/>
      <c r="N17" s="28"/>
      <c r="O17" s="28"/>
      <c r="P17" s="28">
        <v>0.85624999999999996</v>
      </c>
    </row>
    <row r="18" spans="2:16" ht="14.1" customHeight="1" x14ac:dyDescent="0.35">
      <c r="B18" s="35" t="s">
        <v>42</v>
      </c>
      <c r="C18" s="27">
        <v>32054</v>
      </c>
      <c r="D18" s="27">
        <v>32055</v>
      </c>
      <c r="E18" s="27">
        <v>32072</v>
      </c>
      <c r="F18" s="27">
        <v>32286</v>
      </c>
      <c r="G18" s="27">
        <v>32350</v>
      </c>
      <c r="H18" s="27">
        <v>32373</v>
      </c>
      <c r="I18" s="27">
        <v>32385</v>
      </c>
      <c r="J18" s="27"/>
      <c r="K18" s="27"/>
      <c r="L18" s="27"/>
      <c r="M18" s="27"/>
      <c r="N18" s="27"/>
      <c r="O18" s="27"/>
      <c r="P18" s="117">
        <v>32398</v>
      </c>
    </row>
    <row r="19" spans="2:16" ht="14.1" customHeight="1" thickBot="1" x14ac:dyDescent="0.4">
      <c r="B19" s="13" t="s">
        <v>43</v>
      </c>
      <c r="C19" s="29"/>
      <c r="D19" s="27">
        <v>32067</v>
      </c>
      <c r="E19" s="30">
        <v>32285</v>
      </c>
      <c r="F19" s="30">
        <v>32348</v>
      </c>
      <c r="G19" s="30">
        <v>32372</v>
      </c>
      <c r="H19" s="30">
        <v>32384</v>
      </c>
      <c r="I19" s="30">
        <v>32397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13</v>
      </c>
      <c r="E20" s="33">
        <f>IF(ISNUMBER(E18),E19-E18+1,"")</f>
        <v>214</v>
      </c>
      <c r="F20" s="33">
        <f>IF(ISNUMBER(F18),F19-F18+1,"")</f>
        <v>63</v>
      </c>
      <c r="G20" s="33">
        <f>IF(ISNUMBER(G18),G19-G18+1,"")</f>
        <v>23</v>
      </c>
      <c r="H20" s="33">
        <f>IF(ISNUMBER(H18),H19-H18+1,"")</f>
        <v>12</v>
      </c>
      <c r="I20" s="33">
        <f t="shared" ref="I20:O20" si="0">IF(ISNUMBER(I18),I19-I18+1,"")</f>
        <v>13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>
        <v>0.32916666666666666</v>
      </c>
      <c r="D23" s="116">
        <v>0.33124999999999999</v>
      </c>
      <c r="E23" s="36" t="s">
        <v>48</v>
      </c>
      <c r="F23" s="156" t="s">
        <v>189</v>
      </c>
      <c r="G23" s="156"/>
      <c r="H23" s="156"/>
      <c r="I23" s="156"/>
      <c r="J23" s="106">
        <v>0.84236111111111112</v>
      </c>
      <c r="K23" s="106">
        <v>0.84583333333333333</v>
      </c>
      <c r="L23" s="116" t="s">
        <v>165</v>
      </c>
      <c r="M23" s="156" t="s">
        <v>198</v>
      </c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/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>
        <v>0.33263888888888887</v>
      </c>
      <c r="D25" s="116">
        <v>0.33541666666666664</v>
      </c>
      <c r="E25" s="113" t="s">
        <v>171</v>
      </c>
      <c r="F25" s="156" t="s">
        <v>190</v>
      </c>
      <c r="G25" s="156"/>
      <c r="H25" s="156"/>
      <c r="I25" s="156"/>
      <c r="J25" s="106">
        <v>0.84652777777777777</v>
      </c>
      <c r="K25" s="106">
        <v>0.85</v>
      </c>
      <c r="L25" s="36" t="s">
        <v>49</v>
      </c>
      <c r="M25" s="156" t="s">
        <v>199</v>
      </c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0.30486111111111114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9.6527777777777782E-2</v>
      </c>
      <c r="P30" s="46">
        <f>SUM(C30:J30,L30:N30)</f>
        <v>0.34652777777777782</v>
      </c>
    </row>
    <row r="31" spans="2:16" ht="14.1" customHeight="1" x14ac:dyDescent="0.35">
      <c r="B31" s="37" t="s">
        <v>170</v>
      </c>
      <c r="C31" s="47">
        <v>0.32847222222222222</v>
      </c>
      <c r="D31" s="7">
        <v>9.7916666666666666E-2</v>
      </c>
      <c r="E31" s="7"/>
      <c r="F31" s="7"/>
      <c r="G31" s="7"/>
      <c r="H31" s="7"/>
      <c r="I31" s="7"/>
      <c r="J31" s="7">
        <v>4.1666666666666664E-2</v>
      </c>
      <c r="K31" s="7">
        <v>1.8055555555555554E-2</v>
      </c>
      <c r="L31" s="7"/>
      <c r="M31" s="7"/>
      <c r="N31" s="7"/>
      <c r="O31" s="48"/>
      <c r="P31" s="46">
        <f>SUM(C31:N31)</f>
        <v>0.4861111111111111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0.32847222222222222</v>
      </c>
      <c r="D34" s="110">
        <f t="shared" ref="D34:P34" si="1">D31-D32-D33</f>
        <v>9.7916666666666666E-2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4.1666666666666664E-2</v>
      </c>
      <c r="K34" s="110">
        <f t="shared" si="1"/>
        <v>1.8055555555555554E-2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0.4861111111111111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191</v>
      </c>
      <c r="D36" s="147"/>
      <c r="E36" s="146" t="s">
        <v>192</v>
      </c>
      <c r="F36" s="147"/>
      <c r="G36" s="146" t="s">
        <v>194</v>
      </c>
      <c r="H36" s="147"/>
      <c r="I36" s="146"/>
      <c r="J36" s="147"/>
      <c r="K36" s="146"/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195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193</v>
      </c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24"/>
    </row>
    <row r="46" spans="2:16" ht="14.1" customHeight="1" x14ac:dyDescent="0.35">
      <c r="B46" s="17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1489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-159.768</v>
      </c>
      <c r="D72" s="60">
        <v>-161.429</v>
      </c>
      <c r="E72" s="100" t="s">
        <v>118</v>
      </c>
      <c r="F72" s="60">
        <v>22.1</v>
      </c>
      <c r="G72" s="60">
        <v>21.5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-155.876</v>
      </c>
      <c r="D73" s="60">
        <v>-157.816</v>
      </c>
      <c r="E73" s="102" t="s">
        <v>122</v>
      </c>
      <c r="F73" s="61">
        <v>31</v>
      </c>
      <c r="G73" s="61">
        <v>31.8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-211.608</v>
      </c>
      <c r="D74" s="60">
        <v>-213.30500000000001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-125.032</v>
      </c>
      <c r="D75" s="60">
        <v>-130.11799999999999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32.536999999999999</v>
      </c>
      <c r="D76" s="60">
        <v>30.324999999999999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30.573</v>
      </c>
      <c r="D77" s="60">
        <v>29.202999999999999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25.635000000000002</v>
      </c>
      <c r="D78" s="60">
        <v>24.364000000000001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24.047999999999998</v>
      </c>
      <c r="D79" s="60">
        <v>23.068999999999999</v>
      </c>
      <c r="E79" s="100" t="s">
        <v>152</v>
      </c>
      <c r="F79" s="60">
        <v>14.7</v>
      </c>
      <c r="G79" s="60">
        <v>7.4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9.9799999999999993E-6</v>
      </c>
      <c r="D80" s="64">
        <v>9.9799999999999993E-6</v>
      </c>
      <c r="E80" s="102" t="s">
        <v>157</v>
      </c>
      <c r="F80" s="61">
        <v>48.7</v>
      </c>
      <c r="G80" s="61">
        <v>81.400000000000006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185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2026-08-01T20:39:51Z</dcterms:modified>
</cp:coreProperties>
</file>