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52FB37B7-845B-4EA5-BD78-8CC9F1036860}" xr6:coauthVersionLast="47" xr6:coauthVersionMax="47" xr10:uidLastSave="{00000000-0000-0000-0000-000000000000}"/>
  <bookViews>
    <workbookView xWindow="26088" yWindow="13440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<sst xmlns="http://schemas.openxmlformats.org/spreadsheetml/2006/main" count="206" uniqueCount="191">
  <si>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</si>
  <si>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</si>
  <si>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</si>
  <si>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</si>
  <si>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</si>
  <si>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</si>
  <si>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</si>
  <si>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</si>
  <si>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</si>
  <si>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</si>
  <si>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</si>
  <si>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</si>
  <si>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</si>
  <si>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</si>
  <si>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</si>
  <si>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</si>
  <si>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</si>
  <si>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</si>
  <si>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</si>
  <si>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</si>
  <si>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</si>
  <si>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</si>
  <si>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</si>
  <si>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</si>
  <si>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</si>
  <si>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</si>
  <si>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</si>
  <si>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</si>
  <si>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</si>
  <si>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</si>
  <si>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</si>
  <si>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</si>
  <si>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</si>
  <si>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</si>
  <si>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</si>
  <si>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</si>
  <si>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</si>
  <si>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</si>
  <si>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</si>
  <si>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</si>
  <si>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</si>
  <si>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</si>
  <si>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</si>
  <si>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</si>
  <si>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</si>
  <si>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</si>
  <si>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</si>
  <si>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</si>
  <si>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</si>
  <si>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</si>
  <si>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</si>
  <si>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</si>
  <si>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</si>
  <si>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</si>
  <si>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</si>
  <si>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</si>
  <si>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</si>
  <si>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</si>
  <si>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</si>
  <si>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</si>
  <si>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</si>
  <si>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</si>
  <si>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</si>
  <si>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</si>
  <si>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</si>
  <si>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</si>
  <si>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</si>
  <si>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</si>
  <si>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</si>
  <si>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</si>
  <si>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</si>
  <si>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</si>
  <si>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</si>
  <si>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</si>
  <si>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</si>
  <si>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</si>
  <si>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</si>
  <si>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</si>
  <si>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</si>
  <si>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</si>
  <si>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</si>
  <si>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</si>
  <si>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</si>
  <si>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</si>
  <si>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</si>
  <si>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</si>
  <si>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</si>
  <si>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</si>
  <si>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</si>
  <si>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</si>
  <si>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</si>
  <si>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</si>
  <si>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</si>
  <si>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</si>
  <si>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</si>
  <si>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</si>
  <si>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</si>
  <si>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</si>
  <si>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</si>
  <si>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</si>
  <si>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</si>
  <si>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</si>
  <si>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</si>
  <si>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</si>
  <si>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</si>
  <si>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</si>
  <si>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</si>
  <si>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</si>
  <si>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</si>
  <si>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</si>
  <si>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</si>
  <si>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</si>
  <si>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</si>
  <si>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</si>
  <si>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</si>
  <si>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</si>
  <si>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</si>
  <si>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</si>
  <si>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</si>
  <si>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</si>
  <si>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</si>
  <si>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</si>
  <si>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</si>
  <si>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</si>
  <si>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</si>
  <si>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</si>
  <si>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</si>
  <si>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</si>
  <si>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</si>
  <si>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</si>
  <si>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</si>
  <si>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</si>
  <si>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</si>
  <si>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</si>
  <si>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</si>
  <si>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</si>
  <si>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</si>
  <si>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</si>
  <si>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</si>
  <si>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</si>
  <si>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</si>
  <si>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</si>
  <si>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</si>
  <si>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</si>
  <si>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</si>
  <si>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</si>
  <si>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</si>
  <si>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</si>
  <si>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</si>
  <si>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</si>
  <si>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</si>
  <si>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</si>
  <si>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</si>
  <si>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</si>
  <si>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</si>
  <si>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</si>
  <si>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</si>
  <si>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</si>
  <si>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</si>
  <si>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</si>
  <si>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</si>
  <si>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</si>
  <si>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</si>
  <si>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</si>
  <si>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</si>
  <si>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</si>
  <si>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</si>
  <si>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</si>
  <si>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</si>
  <si>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</si>
  <si>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</si>
  <si>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</si>
  <si>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</si>
  <si>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</si>
  <si>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</si>
  <si>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</si>
  <si>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</si>
  <si>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</si>
  <si>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</si>
  <si>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</si>
  <si>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</si>
  <si>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</si>
  <si>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</si>
  <si>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김예은</t>
    <phoneticPr fontId="3" type="noConversion"/>
  </si>
  <si>
    <t>방풍막 고장</t>
    <phoneticPr fontId="3" type="noConversion"/>
  </si>
  <si>
    <t>7s/27k 10s/28k 11s/24k</t>
    <phoneticPr fontId="3" type="noConversion"/>
  </si>
  <si>
    <t>6s/25k 8s/23k 10s/21k</t>
    <phoneticPr fontId="3" type="noConversion"/>
  </si>
  <si>
    <t>-</t>
    <phoneticPr fontId="3" type="noConversion"/>
  </si>
  <si>
    <t>S</t>
    <phoneticPr fontId="3" type="noConversion"/>
  </si>
  <si>
    <t>SSE</t>
    <phoneticPr fontId="3" type="noConversion"/>
  </si>
  <si>
    <t>[10:08] 높은 습도(vaisala 84%/ 2.3m 95%/ 외벽과 바닥 습기)로 인한 관측 대기/ [18:30] 높은 습도(vaisala 89%/ 2.3m 95%)로 인한 관측 종료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</si>
</sst>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88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46228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18.998527245949909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0.36736111111111114</v>
      </c>
      <c r="D9" s="8">
        <v>2.2999999999999998</v>
      </c>
      <c r="E9" s="8">
        <v>5.2</v>
      </c>
      <c r="F9" s="8">
        <v>79.3</v>
      </c>
      <c r="G9" s="36" t="s">
        <v>188</v>
      </c>
      <c r="H9" s="8">
        <v>3.6</v>
      </c>
      <c r="I9" s="36">
        <v>82.7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187</v>
      </c>
      <c r="E10" s="8">
        <v>4.2</v>
      </c>
      <c r="F10" s="8">
        <v>85.2</v>
      </c>
      <c r="G10" s="36" t="s">
        <v>189</v>
      </c>
      <c r="H10" s="8">
        <v>7.2</v>
      </c>
      <c r="I10" s="11"/>
      <c r="J10" s="9">
        <f>IF(L10, 1, 0) + IF(M10, 2, 0) + IF(N10, 4, 0) + IF(O10, 8, 0) + IF(P10, 16, 0)</f>
        <v>4</v>
      </c>
      <c r="K10" s="12" t="b">
        <v>0</v>
      </c>
      <c r="L10" s="12" t="b">
        <v>0</v>
      </c>
      <c r="M10" s="12" t="b">
        <v>0</v>
      </c>
      <c r="N10" s="12" t="b">
        <v>1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0.77083333333333337</v>
      </c>
      <c r="D11" s="15" t="s">
        <v>187</v>
      </c>
      <c r="E11" s="15">
        <v>3.2</v>
      </c>
      <c r="F11" s="15">
        <v>89.1</v>
      </c>
      <c r="G11" s="36" t="s">
        <v>189</v>
      </c>
      <c r="H11" s="15">
        <v>7.2</v>
      </c>
      <c r="I11" s="16"/>
      <c r="J11" s="9">
        <f>IF(L11, 1, 0) + IF(M11, 2, 0) + IF(N11, 4, 0) + IF(O11, 8, 0) + IF(P11, 16, 0)</f>
        <v>4</v>
      </c>
      <c r="K11" s="12" t="b">
        <v>0</v>
      </c>
      <c r="L11" s="12" t="b">
        <v>0</v>
      </c>
      <c r="M11" s="12" t="b">
        <v>0</v>
      </c>
      <c r="N11" s="12" t="b">
        <v>1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24.40347222222222</v>
      </c>
      <c r="D12" s="19">
        <f>AVERAGE(D9:D11)</f>
        <v>2.2999999999999998</v>
      </c>
      <c r="E12" s="19">
        <f>AVERAGE(E9:E11)</f>
        <v>4.2</v>
      </c>
      <c r="F12" s="20">
        <f>AVERAGE(F9:F11)</f>
        <v>84.533333333333331</v>
      </c>
      <c r="G12" s="21"/>
      <c r="H12" s="22">
        <f>AVERAGE(H9:H11)</f>
        <v>6</v>
      </c>
      <c r="I12" s="23"/>
      <c r="J12" s="24">
        <f>AVERAGE(J9:J11)</f>
        <v>2.6666666666666665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179</v>
      </c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0.30902777777777779</v>
      </c>
      <c r="D17" s="28">
        <v>0.31041666666666667</v>
      </c>
      <c r="E17" s="28">
        <v>0.34444444444444444</v>
      </c>
      <c r="F17" s="28">
        <v>0.77083333333333337</v>
      </c>
      <c r="G17" s="28"/>
      <c r="H17" s="28"/>
      <c r="I17" s="28"/>
      <c r="J17" s="28"/>
      <c r="K17" s="28"/>
      <c r="L17" s="28"/>
      <c r="M17" s="28"/>
      <c r="N17" s="28"/>
      <c r="O17" s="28"/>
      <c r="P17" s="28">
        <v>0.77500000000000002</v>
      </c>
    </row>
    <row r="18" spans="2:16" ht="14.1" customHeight="1" x14ac:dyDescent="0.35">
      <c r="B18" s="35" t="s">
        <v>42</v>
      </c>
      <c r="C18" s="27">
        <v>30008</v>
      </c>
      <c r="D18" s="27">
        <v>30009</v>
      </c>
      <c r="E18" s="27">
        <v>30031</v>
      </c>
      <c r="F18" s="27">
        <v>30082</v>
      </c>
      <c r="G18" s="27"/>
      <c r="H18" s="27"/>
      <c r="I18" s="27"/>
      <c r="J18" s="27"/>
      <c r="K18" s="27"/>
      <c r="L18" s="27"/>
      <c r="M18" s="27"/>
      <c r="N18" s="27"/>
      <c r="O18" s="27"/>
      <c r="P18" s="117">
        <v>30087</v>
      </c>
    </row>
    <row r="19" spans="2:16" ht="14.1" customHeight="1" thickBot="1" x14ac:dyDescent="0.4">
      <c r="B19" s="13" t="s">
        <v>43</v>
      </c>
      <c r="C19" s="29"/>
      <c r="D19" s="27">
        <v>30020</v>
      </c>
      <c r="E19" s="30">
        <v>30081</v>
      </c>
      <c r="F19" s="30">
        <v>30086</v>
      </c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12</v>
      </c>
      <c r="E20" s="33">
        <f>IF(ISNUMBER(E18),E19-E18+1,"")</f>
        <v>51</v>
      </c>
      <c r="F20" s="33">
        <f>IF(ISNUMBER(F18),F19-F18+1,"")</f>
        <v>5</v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>
        <v>0.3263888888888889</v>
      </c>
      <c r="D23" s="116">
        <v>0.32777777777777778</v>
      </c>
      <c r="E23" s="36" t="s">
        <v>48</v>
      </c>
      <c r="F23" s="156" t="s">
        <v>186</v>
      </c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>
        <v>0.32916666666666666</v>
      </c>
      <c r="D25" s="116">
        <v>0.33124999999999999</v>
      </c>
      <c r="E25" s="113" t="s">
        <v>171</v>
      </c>
      <c r="F25" s="156" t="s">
        <v>185</v>
      </c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0.32708333333333334</v>
      </c>
      <c r="D30" s="43"/>
      <c r="E30" s="43"/>
      <c r="F30" s="43"/>
      <c r="G30" s="43"/>
      <c r="H30" s="43"/>
      <c r="I30" s="43"/>
      <c r="J30" s="43">
        <v>2.0833333333333332E-2</v>
      </c>
      <c r="K30" s="44"/>
      <c r="L30" s="43"/>
      <c r="M30" s="43"/>
      <c r="N30" s="43"/>
      <c r="O30" s="45">
        <v>0.10069444444444445</v>
      </c>
      <c r="P30" s="46">
        <f>SUM(C30:J30,L30:N30)</f>
        <v>0.34791666666666665</v>
      </c>
    </row>
    <row r="31" spans="2:16" ht="14.1" customHeight="1" x14ac:dyDescent="0.35">
      <c r="B31" s="37" t="s">
        <v>170</v>
      </c>
      <c r="C31" s="47">
        <v>0.35</v>
      </c>
      <c r="D31" s="7">
        <v>0.10069444444444445</v>
      </c>
      <c r="E31" s="7"/>
      <c r="F31" s="7"/>
      <c r="G31" s="7"/>
      <c r="H31" s="7"/>
      <c r="I31" s="7"/>
      <c r="J31" s="7">
        <v>2.0833333333333332E-2</v>
      </c>
      <c r="K31" s="7"/>
      <c r="L31" s="7"/>
      <c r="M31" s="7"/>
      <c r="N31" s="7"/>
      <c r="O31" s="48"/>
      <c r="P31" s="46">
        <f>SUM(C31:N31)</f>
        <v>0.47152777777777771</v>
      </c>
    </row>
    <row r="32" spans="2:16" ht="14.1" customHeight="1" x14ac:dyDescent="0.35">
      <c r="B32" s="37" t="s">
        <v>65</v>
      </c>
      <c r="C32" s="49">
        <v>0.26041666666666669</v>
      </c>
      <c r="D32" s="50">
        <v>0.10069444444444445</v>
      </c>
      <c r="E32" s="50"/>
      <c r="F32" s="50"/>
      <c r="G32" s="50"/>
      <c r="H32" s="50"/>
      <c r="I32" s="50"/>
      <c r="J32" s="50">
        <v>2.0833333333333332E-2</v>
      </c>
      <c r="K32" s="50"/>
      <c r="L32" s="50"/>
      <c r="M32" s="50"/>
      <c r="N32" s="50"/>
      <c r="O32" s="51"/>
      <c r="P32" s="46">
        <f>SUM(C32:N32)</f>
        <v>0.38194444444444448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8.9583333333333293E-2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8.9583333333333237E-2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/>
      <c r="D36" s="147"/>
      <c r="E36" s="146"/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190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211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</v>
      </c>
      <c r="D72" s="60">
        <v>-161.4</v>
      </c>
      <c r="E72" s="100" t="s">
        <v>118</v>
      </c>
      <c r="F72" s="60">
        <v>21.8</v>
      </c>
      <c r="G72" s="60">
        <v>21.3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-155.5</v>
      </c>
      <c r="D73" s="60">
        <v>-157.9</v>
      </c>
      <c r="E73" s="102" t="s">
        <v>122</v>
      </c>
      <c r="F73" s="61">
        <v>32.1</v>
      </c>
      <c r="G73" s="61">
        <v>34.5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-211.1</v>
      </c>
      <c r="D74" s="60">
        <v>-211.6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-124.3</v>
      </c>
      <c r="D75" s="60">
        <v>-129.69999999999999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32.6</v>
      </c>
      <c r="D76" s="60">
        <v>30.5</v>
      </c>
      <c r="E76" s="102" t="s">
        <v>137</v>
      </c>
      <c r="F76" s="62">
        <v>45</v>
      </c>
      <c r="G76" s="62">
        <v>40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30.5</v>
      </c>
      <c r="D77" s="60">
        <v>29.1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25.6</v>
      </c>
      <c r="D78" s="60">
        <v>24.1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</v>
      </c>
      <c r="D79" s="60">
        <v>22.6</v>
      </c>
      <c r="E79" s="100" t="s">
        <v>152</v>
      </c>
      <c r="F79" s="60">
        <v>15.8</v>
      </c>
      <c r="G79" s="60">
        <v>6.9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9.5999999999999996E-6</v>
      </c>
      <c r="D80" s="64">
        <v>9.5200000000000003E-6</v>
      </c>
      <c r="E80" s="102" t="s">
        <v>157</v>
      </c>
      <c r="F80" s="61">
        <v>47</v>
      </c>
      <c r="G80" s="61">
        <v>80.8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184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2026-07-25T18:42:26Z</dcterms:modified>
</cp:coreProperties>
</file>