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7\"/>
    </mc:Choice>
  </mc:AlternateContent>
  <xr:revisionPtr revIDLastSave="0" documentId="13_ncr:1_{1B7EDB3B-0EA4-403A-88E3-3111B1EAAF07}" xr6:coauthVersionLast="47" xr6:coauthVersionMax="47" xr10:uidLastSave="{00000000-0000-0000-0000-000000000000}"/>
  <bookViews>
    <workbookView xWindow="49920" yWindow="3660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<sst xmlns="http://schemas.openxmlformats.org/spreadsheetml/2006/main" count="215" uniqueCount="202">
  <si>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</si>
  <si>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</si>
  <si>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</si>
  <si>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</si>
  <si>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</si>
  <si>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</si>
  <si>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</si>
  <si>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</si>
  <si>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</si>
  <si>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</si>
  <si>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</si>
  <si>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</si>
  <si>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</si>
  <si>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</si>
  <si>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</si>
  <si>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</si>
  <si>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</si>
  <si>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</si>
  <si>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</si>
  <si>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</si>
  <si>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</si>
  <si>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</si>
  <si>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</si>
  <si>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</si>
  <si>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</si>
  <si>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</si>
  <si>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</si>
  <si>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</si>
  <si>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</si>
  <si>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</si>
  <si>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</si>
  <si>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</si>
  <si>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</si>
  <si>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</si>
  <si>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</si>
  <si>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</si>
  <si>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</si>
  <si>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</si>
  <si>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</si>
  <si>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</si>
  <si>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</si>
  <si>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</si>
  <si>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</si>
  <si>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</si>
  <si>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</si>
  <si>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</si>
  <si>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</si>
  <si>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</si>
  <si>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</si>
  <si>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</si>
  <si>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</si>
  <si>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</si>
  <si>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</si>
  <si>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</si>
  <si>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</si>
  <si>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</si>
  <si>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</si>
  <si>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</si>
  <si>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</si>
  <si>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</si>
  <si>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</si>
  <si>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</si>
  <si>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</si>
  <si>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</si>
  <si>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</si>
  <si>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</si>
  <si>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</si>
  <si>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</si>
  <si>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</si>
  <si>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</si>
  <si>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</si>
  <si>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</si>
  <si>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</si>
  <si>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</si>
  <si>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</si>
  <si>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</si>
  <si>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</si>
  <si>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</si>
  <si>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</si>
  <si>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</si>
  <si>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</si>
  <si>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</si>
  <si>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</si>
  <si>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</si>
  <si>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</si>
  <si>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</si>
  <si>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</si>
  <si>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</si>
  <si>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</si>
  <si>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</si>
  <si>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</si>
  <si>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</si>
  <si>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</si>
  <si>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</si>
  <si>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</si>
  <si>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</si>
  <si>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</si>
  <si>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</si>
  <si>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</si>
  <si>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</si>
  <si>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</si>
  <si>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</si>
  <si>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</si>
  <si>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</si>
  <si>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</si>
  <si>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</si>
  <si>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</si>
  <si>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</si>
  <si>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</si>
  <si>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</si>
  <si>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</si>
  <si>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</si>
  <si>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</si>
  <si>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</si>
  <si>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</si>
  <si>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</si>
  <si>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</si>
  <si>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</si>
  <si>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</si>
  <si>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</si>
  <si>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</si>
  <si>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</si>
  <si>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</si>
  <si>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</si>
  <si>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</si>
  <si>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</si>
  <si>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</si>
  <si>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</si>
  <si>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</si>
  <si>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</si>
  <si>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</si>
  <si>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</si>
  <si>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</si>
  <si>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</si>
  <si>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</si>
  <si>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</si>
  <si>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</si>
  <si>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</si>
  <si>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</si>
  <si>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</si>
  <si>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</si>
  <si>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</si>
  <si>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</si>
  <si>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</si>
  <si>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</si>
  <si>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</si>
  <si>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</si>
  <si>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</si>
  <si>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</si>
  <si>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</si>
  <si>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</si>
  <si>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</si>
  <si>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</si>
  <si>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</si>
  <si>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</si>
  <si>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</si>
  <si>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</si>
  <si>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</si>
  <si>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</si>
  <si>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</si>
  <si>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</si>
  <si>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</si>
  <si>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</si>
  <si>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</si>
  <si>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</si>
  <si>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</si>
  <si>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</si>
  <si>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</si>
  <si>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</si>
  <si>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</si>
  <si>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</si>
  <si>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</si>
  <si>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</si>
  <si>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</si>
  <si>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</si>
  <si>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</si>
  <si>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</si>
  <si>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</si>
  <si>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</si>
  <si>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</si>
  <si>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</si>
  <si>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</si>
  <si>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</si>
  <si>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LSST</t>
    <phoneticPr fontId="3" type="noConversion"/>
  </si>
  <si>
    <t>BLG</t>
    <phoneticPr fontId="3" type="noConversion"/>
  </si>
  <si>
    <t>김예은</t>
    <phoneticPr fontId="3" type="noConversion"/>
  </si>
  <si>
    <t>방풍막 고장(일부 수리 완료)</t>
    <phoneticPr fontId="3" type="noConversion"/>
  </si>
  <si>
    <t>HA limit으로 벌지 뒷편 BLG22, 21 건너뜀</t>
    <phoneticPr fontId="3" type="noConversion"/>
  </si>
  <si>
    <t>DIR-KSP</t>
    <phoneticPr fontId="3" type="noConversion"/>
  </si>
  <si>
    <t>8s/28k 10s/25k 13s/23k</t>
    <phoneticPr fontId="3" type="noConversion"/>
  </si>
  <si>
    <t>7s/26k 9s/25k 12s/25k</t>
    <phoneticPr fontId="3" type="noConversion"/>
  </si>
  <si>
    <t>M_028899-028900:K</t>
    <phoneticPr fontId="3" type="noConversion"/>
  </si>
  <si>
    <t>M_028963-028964:M</t>
    <phoneticPr fontId="3" type="noConversion"/>
  </si>
  <si>
    <t>M_029071-029072:T</t>
    <phoneticPr fontId="3" type="noConversion"/>
  </si>
  <si>
    <t>E</t>
    <phoneticPr fontId="3" type="noConversion"/>
  </si>
  <si>
    <t>ENE</t>
    <phoneticPr fontId="3" type="noConversion"/>
  </si>
  <si>
    <t>NNW</t>
    <phoneticPr fontId="3" type="noConversion"/>
  </si>
  <si>
    <t>M_029119-029120:K</t>
    <phoneticPr fontId="3" type="noConversion"/>
  </si>
  <si>
    <t>12s/24k</t>
    <phoneticPr fontId="3" type="noConversion"/>
  </si>
  <si>
    <t>18s/29k 11s/25k</t>
    <phoneticPr fontId="3" type="noConversion"/>
  </si>
  <si>
    <t>관측 시작 당시 돔내부 22도/ 외부 12도 (관측 후 HVAC에 연결 된 플러그를 빼고 작동을 시도 해 봤으나 화면에 아무런 정보가 안뜨고 버튼도 안눌려짐)</t>
    <phoneticPr fontId="3" type="noConversion"/>
  </si>
  <si>
    <t>DS9(영상확인) 6회 꺼짐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</si>
</sst>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73" zoomScale="145" zoomScaleNormal="145" workbookViewId="0">
      <selection activeCell="B88" sqref="B88:P88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7" t="s">
        <v>0</v>
      </c>
      <c r="C2" s="15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8">
        <v>46223</v>
      </c>
      <c r="D3" s="159"/>
      <c r="E3" s="1"/>
      <c r="F3" s="1"/>
      <c r="G3" s="1"/>
      <c r="H3" s="1"/>
      <c r="I3" s="1"/>
      <c r="J3" s="1"/>
      <c r="K3" s="66" t="s">
        <v>2</v>
      </c>
      <c r="L3" s="160">
        <f>(P31-(P32+P33))/P31*100</f>
        <v>100</v>
      </c>
      <c r="M3" s="160"/>
      <c r="N3" s="66" t="s">
        <v>3</v>
      </c>
      <c r="O3" s="160">
        <f>(P31-P33)/P31*100</f>
        <v>100</v>
      </c>
      <c r="P3" s="160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7" t="s">
        <v>6</v>
      </c>
      <c r="C7" s="15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0.3659722222222222</v>
      </c>
      <c r="D9" s="8">
        <v>2.5</v>
      </c>
      <c r="E9" s="8">
        <v>11.1</v>
      </c>
      <c r="F9" s="8">
        <v>29.3</v>
      </c>
      <c r="G9" s="36" t="s">
        <v>194</v>
      </c>
      <c r="H9" s="8">
        <v>3</v>
      </c>
      <c r="I9" s="36">
        <v>32.799999999999997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1.3</v>
      </c>
      <c r="E10" s="8">
        <v>10.3</v>
      </c>
      <c r="F10" s="8">
        <v>50.7</v>
      </c>
      <c r="G10" s="36" t="s">
        <v>195</v>
      </c>
      <c r="H10" s="8">
        <v>1.7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0.81736111111111109</v>
      </c>
      <c r="D11" s="15">
        <v>2.4</v>
      </c>
      <c r="E11" s="15">
        <v>8.8000000000000007</v>
      </c>
      <c r="F11" s="15">
        <v>60.3</v>
      </c>
      <c r="G11" s="36" t="s">
        <v>196</v>
      </c>
      <c r="H11" s="15">
        <v>1.1000000000000001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24.451388888888889</v>
      </c>
      <c r="D12" s="19">
        <f>AVERAGE(D9:D11)</f>
        <v>2.0666666666666664</v>
      </c>
      <c r="E12" s="19">
        <f>AVERAGE(E9:E11)</f>
        <v>10.066666666666666</v>
      </c>
      <c r="F12" s="20">
        <f>AVERAGE(F9:F11)</f>
        <v>46.766666666666673</v>
      </c>
      <c r="G12" s="21"/>
      <c r="H12" s="22">
        <f>AVERAGE(H9:H11)</f>
        <v>1.9333333333333336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7" t="s">
        <v>25</v>
      </c>
      <c r="C14" s="15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184</v>
      </c>
      <c r="F16" s="27" t="s">
        <v>188</v>
      </c>
      <c r="G16" s="27" t="s">
        <v>183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0.30972222222222223</v>
      </c>
      <c r="D17" s="28">
        <v>0.31041666666666667</v>
      </c>
      <c r="E17" s="28">
        <v>0.34444444444444444</v>
      </c>
      <c r="F17" s="28">
        <v>0.7055555555555556</v>
      </c>
      <c r="G17" s="28">
        <v>0.79652777777777772</v>
      </c>
      <c r="H17" s="28">
        <v>0.82013888888888886</v>
      </c>
      <c r="I17" s="28">
        <v>0.84722222222222221</v>
      </c>
      <c r="J17" s="28"/>
      <c r="K17" s="28"/>
      <c r="L17" s="28"/>
      <c r="M17" s="28"/>
      <c r="N17" s="28"/>
      <c r="O17" s="28"/>
      <c r="P17" s="28">
        <v>0.86041666666666672</v>
      </c>
    </row>
    <row r="18" spans="2:16" ht="14.1" customHeight="1" x14ac:dyDescent="0.35">
      <c r="B18" s="35" t="s">
        <v>42</v>
      </c>
      <c r="C18" s="27">
        <v>28772</v>
      </c>
      <c r="D18" s="27">
        <v>28773</v>
      </c>
      <c r="E18" s="27">
        <v>28796</v>
      </c>
      <c r="F18" s="27">
        <v>29034</v>
      </c>
      <c r="G18" s="27">
        <v>29094</v>
      </c>
      <c r="H18" s="27">
        <v>29110</v>
      </c>
      <c r="I18" s="27">
        <v>29124</v>
      </c>
      <c r="J18" s="27"/>
      <c r="K18" s="27"/>
      <c r="L18" s="27"/>
      <c r="M18" s="27"/>
      <c r="N18" s="27"/>
      <c r="O18" s="27"/>
      <c r="P18" s="117">
        <v>29136</v>
      </c>
    </row>
    <row r="19" spans="2:16" ht="14.1" customHeight="1" thickBot="1" x14ac:dyDescent="0.4">
      <c r="B19" s="13" t="s">
        <v>43</v>
      </c>
      <c r="C19" s="29"/>
      <c r="D19" s="27">
        <v>28784</v>
      </c>
      <c r="E19" s="30">
        <v>29033</v>
      </c>
      <c r="F19" s="30">
        <v>29093</v>
      </c>
      <c r="G19" s="30">
        <v>29109</v>
      </c>
      <c r="H19" s="30">
        <v>29123</v>
      </c>
      <c r="I19" s="30">
        <v>29135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12</v>
      </c>
      <c r="E20" s="33">
        <f>IF(ISNUMBER(E18),E19-E18+1,"")</f>
        <v>238</v>
      </c>
      <c r="F20" s="33">
        <f>IF(ISNUMBER(F18),F19-F18+1,"")</f>
        <v>60</v>
      </c>
      <c r="G20" s="33">
        <f>IF(ISNUMBER(G18),G19-G18+1,"")</f>
        <v>16</v>
      </c>
      <c r="H20" s="33">
        <f>IF(ISNUMBER(H18),H19-H18+1,"")</f>
        <v>14</v>
      </c>
      <c r="I20" s="33">
        <f t="shared" ref="I20:O20" si="0">IF(ISNUMBER(I18),I19-I18+1,"")</f>
        <v>12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6" t="s">
        <v>45</v>
      </c>
      <c r="C22" s="35" t="s">
        <v>21</v>
      </c>
      <c r="D22" s="35" t="s">
        <v>23</v>
      </c>
      <c r="E22" s="35" t="s">
        <v>46</v>
      </c>
      <c r="F22" s="167" t="s">
        <v>47</v>
      </c>
      <c r="G22" s="167"/>
      <c r="H22" s="167"/>
      <c r="I22" s="167"/>
      <c r="J22" s="35" t="s">
        <v>21</v>
      </c>
      <c r="K22" s="35" t="s">
        <v>23</v>
      </c>
      <c r="L22" s="35" t="s">
        <v>46</v>
      </c>
      <c r="M22" s="167" t="s">
        <v>47</v>
      </c>
      <c r="N22" s="167"/>
      <c r="O22" s="167"/>
      <c r="P22" s="167"/>
    </row>
    <row r="23" spans="2:16" ht="13.5" customHeight="1" x14ac:dyDescent="0.35">
      <c r="B23" s="166"/>
      <c r="C23" s="116"/>
      <c r="D23" s="116"/>
      <c r="E23" s="36" t="s">
        <v>48</v>
      </c>
      <c r="F23" s="165"/>
      <c r="G23" s="165"/>
      <c r="H23" s="165"/>
      <c r="I23" s="165"/>
      <c r="J23" s="106"/>
      <c r="K23" s="106"/>
      <c r="L23" s="116" t="s">
        <v>165</v>
      </c>
      <c r="M23" s="165"/>
      <c r="N23" s="165"/>
      <c r="O23" s="165"/>
      <c r="P23" s="165"/>
    </row>
    <row r="24" spans="2:16" ht="13.5" customHeight="1" x14ac:dyDescent="0.35">
      <c r="B24" s="166"/>
      <c r="C24" s="106">
        <v>0.32430555555555557</v>
      </c>
      <c r="D24" s="106">
        <v>0.3263888888888889</v>
      </c>
      <c r="E24" s="113" t="s">
        <v>178</v>
      </c>
      <c r="F24" s="165" t="s">
        <v>189</v>
      </c>
      <c r="G24" s="165"/>
      <c r="H24" s="165"/>
      <c r="I24" s="165"/>
      <c r="J24" s="106">
        <v>0.85069444444444442</v>
      </c>
      <c r="K24" s="106">
        <v>0.85069444444444442</v>
      </c>
      <c r="L24" s="36" t="s">
        <v>181</v>
      </c>
      <c r="M24" s="168" t="s">
        <v>198</v>
      </c>
      <c r="N24" s="169"/>
      <c r="O24" s="169"/>
      <c r="P24" s="170"/>
    </row>
    <row r="25" spans="2:16" ht="13.5" customHeight="1" x14ac:dyDescent="0.35">
      <c r="B25" s="166"/>
      <c r="C25" s="116"/>
      <c r="D25" s="116"/>
      <c r="E25" s="113" t="s">
        <v>171</v>
      </c>
      <c r="F25" s="165"/>
      <c r="G25" s="165"/>
      <c r="H25" s="165"/>
      <c r="I25" s="165"/>
      <c r="J25" s="106"/>
      <c r="K25" s="106"/>
      <c r="L25" s="36" t="s">
        <v>49</v>
      </c>
      <c r="M25" s="165"/>
      <c r="N25" s="165"/>
      <c r="O25" s="165"/>
      <c r="P25" s="165"/>
    </row>
    <row r="26" spans="2:16" ht="13.5" customHeight="1" x14ac:dyDescent="0.35">
      <c r="B26" s="166"/>
      <c r="C26" s="106">
        <v>0.32708333333333334</v>
      </c>
      <c r="D26" s="106">
        <v>0.32916666666666666</v>
      </c>
      <c r="E26" s="113" t="s">
        <v>165</v>
      </c>
      <c r="F26" s="165" t="s">
        <v>190</v>
      </c>
      <c r="G26" s="165"/>
      <c r="H26" s="165"/>
      <c r="I26" s="165"/>
      <c r="J26" s="106">
        <v>0.85277777777777775</v>
      </c>
      <c r="K26" s="106">
        <v>0.85416666666666663</v>
      </c>
      <c r="L26" s="36" t="s">
        <v>176</v>
      </c>
      <c r="M26" s="165" t="s">
        <v>199</v>
      </c>
      <c r="N26" s="165"/>
      <c r="O26" s="165"/>
      <c r="P26" s="165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7" t="s">
        <v>50</v>
      </c>
      <c r="C28" s="157"/>
      <c r="D28" s="1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0.34236111111111112</v>
      </c>
      <c r="D30" s="43"/>
      <c r="E30" s="43"/>
      <c r="F30" s="43"/>
      <c r="G30" s="43"/>
      <c r="H30" s="43"/>
      <c r="I30" s="43"/>
      <c r="J30" s="43">
        <v>2.0833333333333332E-2</v>
      </c>
      <c r="K30" s="44"/>
      <c r="L30" s="43"/>
      <c r="M30" s="43"/>
      <c r="N30" s="43">
        <v>8.819444444444445E-2</v>
      </c>
      <c r="O30" s="45"/>
      <c r="P30" s="46">
        <f>SUM(C30:J30,L30:N30)</f>
        <v>0.4513888888888889</v>
      </c>
    </row>
    <row r="31" spans="2:16" ht="14.1" customHeight="1" x14ac:dyDescent="0.35">
      <c r="B31" s="37" t="s">
        <v>170</v>
      </c>
      <c r="C31" s="47">
        <v>0.3611111111111111</v>
      </c>
      <c r="D31" s="7">
        <v>9.0972222222222218E-2</v>
      </c>
      <c r="E31" s="7"/>
      <c r="F31" s="7"/>
      <c r="G31" s="7"/>
      <c r="H31" s="7"/>
      <c r="I31" s="7"/>
      <c r="J31" s="7">
        <v>2.361111111111111E-2</v>
      </c>
      <c r="K31" s="7">
        <v>2.013888888888889E-2</v>
      </c>
      <c r="L31" s="7"/>
      <c r="M31" s="7"/>
      <c r="N31" s="7"/>
      <c r="O31" s="48"/>
      <c r="P31" s="46">
        <f>SUM(C31:N31)</f>
        <v>0.49583333333333329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0.3611111111111111</v>
      </c>
      <c r="D34" s="110">
        <f t="shared" ref="D34:P34" si="1">D31-D32-D33</f>
        <v>9.0972222222222218E-2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2.361111111111111E-2</v>
      </c>
      <c r="K34" s="110">
        <f t="shared" si="1"/>
        <v>2.013888888888889E-2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0.49583333333333329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2" t="s">
        <v>67</v>
      </c>
      <c r="C36" s="155" t="s">
        <v>191</v>
      </c>
      <c r="D36" s="156"/>
      <c r="E36" s="155" t="s">
        <v>192</v>
      </c>
      <c r="F36" s="156"/>
      <c r="G36" s="155" t="s">
        <v>193</v>
      </c>
      <c r="H36" s="156"/>
      <c r="I36" s="155" t="s">
        <v>197</v>
      </c>
      <c r="J36" s="156"/>
      <c r="K36" s="155"/>
      <c r="L36" s="156"/>
      <c r="M36" s="155"/>
      <c r="N36" s="156"/>
      <c r="O36" s="150"/>
      <c r="P36" s="150"/>
    </row>
    <row r="37" spans="2:16" ht="18" customHeight="1" x14ac:dyDescent="0.35">
      <c r="B37" s="153"/>
      <c r="C37" s="155"/>
      <c r="D37" s="156"/>
      <c r="E37" s="150"/>
      <c r="F37" s="150"/>
      <c r="G37" s="150"/>
      <c r="H37" s="150"/>
      <c r="I37" s="150"/>
      <c r="J37" s="150"/>
      <c r="K37" s="150"/>
      <c r="L37" s="150"/>
      <c r="M37" s="155"/>
      <c r="N37" s="156"/>
      <c r="O37" s="150"/>
      <c r="P37" s="150"/>
    </row>
    <row r="38" spans="2:16" ht="18" customHeight="1" x14ac:dyDescent="0.35">
      <c r="B38" s="153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</row>
    <row r="39" spans="2:16" ht="18" customHeight="1" x14ac:dyDescent="0.35">
      <c r="B39" s="153"/>
      <c r="C39" s="150"/>
      <c r="D39" s="150"/>
      <c r="E39" s="150"/>
      <c r="F39" s="150"/>
      <c r="G39" s="150"/>
      <c r="H39" s="150"/>
      <c r="I39" s="150"/>
      <c r="J39" s="150"/>
      <c r="K39" s="150" t="s">
        <v>177</v>
      </c>
      <c r="L39" s="150"/>
      <c r="M39" s="150"/>
      <c r="N39" s="150"/>
      <c r="O39" s="150"/>
      <c r="P39" s="150"/>
    </row>
    <row r="40" spans="2:16" ht="18" customHeight="1" x14ac:dyDescent="0.35">
      <c r="B40" s="153"/>
      <c r="C40" s="150"/>
      <c r="D40" s="150"/>
      <c r="E40" s="150"/>
      <c r="F40" s="150"/>
      <c r="G40" s="151"/>
      <c r="H40" s="151"/>
      <c r="I40" s="150"/>
      <c r="J40" s="150"/>
      <c r="K40" s="150"/>
      <c r="L40" s="150"/>
      <c r="M40" s="150"/>
      <c r="N40" s="150"/>
      <c r="O40" s="150"/>
      <c r="P40" s="150"/>
    </row>
    <row r="41" spans="2:16" ht="18" customHeight="1" x14ac:dyDescent="0.35">
      <c r="B41" s="154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2" t="s">
        <v>68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4"/>
    </row>
    <row r="44" spans="2:16" ht="14.1" customHeight="1" x14ac:dyDescent="0.35">
      <c r="B44" s="122" t="s">
        <v>187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24"/>
    </row>
    <row r="45" spans="2:16" ht="14.1" customHeight="1" x14ac:dyDescent="0.35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74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9"/>
    </row>
    <row r="49" spans="2:16" ht="14.1" customHeight="1" x14ac:dyDescent="0.35">
      <c r="B49" s="146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2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2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2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30" t="s">
        <v>168</v>
      </c>
      <c r="C53" s="131"/>
      <c r="D53" s="115"/>
      <c r="E53" s="115"/>
      <c r="F53" s="115"/>
      <c r="G53" s="132"/>
      <c r="H53" s="131"/>
      <c r="I53" s="131"/>
      <c r="J53" s="131"/>
      <c r="K53" s="131"/>
      <c r="L53" s="131"/>
      <c r="M53" s="131"/>
      <c r="N53" s="131"/>
      <c r="O53" s="131"/>
      <c r="P53" s="133"/>
    </row>
    <row r="54" spans="2:16" ht="14.1" customHeight="1" thickTop="1" thickBot="1" x14ac:dyDescent="0.4">
      <c r="B54" s="125" t="s">
        <v>180</v>
      </c>
      <c r="C54" s="126"/>
      <c r="D54" s="126"/>
      <c r="E54" s="126"/>
      <c r="F54" s="112">
        <v>1385</v>
      </c>
      <c r="G54" s="127"/>
      <c r="H54" s="128"/>
      <c r="I54" s="128"/>
      <c r="J54" s="128"/>
      <c r="K54" s="128"/>
      <c r="L54" s="128"/>
      <c r="M54" s="128"/>
      <c r="N54" s="128"/>
      <c r="O54" s="128"/>
      <c r="P54" s="129"/>
    </row>
    <row r="55" spans="2:16" ht="13.5" customHeight="1" thickTop="1" x14ac:dyDescent="0.35"/>
    <row r="56" spans="2:16" ht="17.25" customHeight="1" x14ac:dyDescent="0.35">
      <c r="B56" s="183" t="s">
        <v>69</v>
      </c>
      <c r="C56" s="18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4" t="s">
        <v>70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6"/>
      <c r="N57" s="187" t="s">
        <v>71</v>
      </c>
      <c r="O57" s="185"/>
      <c r="P57" s="188"/>
    </row>
    <row r="58" spans="2:16" ht="17.100000000000001" customHeight="1" x14ac:dyDescent="0.35">
      <c r="B58" s="189" t="s">
        <v>72</v>
      </c>
      <c r="C58" s="190"/>
      <c r="D58" s="191"/>
      <c r="E58" s="189" t="s">
        <v>73</v>
      </c>
      <c r="F58" s="190"/>
      <c r="G58" s="191"/>
      <c r="H58" s="190" t="s">
        <v>74</v>
      </c>
      <c r="I58" s="190"/>
      <c r="J58" s="190"/>
      <c r="K58" s="192" t="s">
        <v>75</v>
      </c>
      <c r="L58" s="190"/>
      <c r="M58" s="193"/>
      <c r="N58" s="194"/>
      <c r="O58" s="190"/>
      <c r="P58" s="195"/>
    </row>
    <row r="59" spans="2:16" ht="20.100000000000001" customHeight="1" x14ac:dyDescent="0.35">
      <c r="B59" s="118" t="s">
        <v>76</v>
      </c>
      <c r="C59" s="119"/>
      <c r="D59" s="58">
        <v>7</v>
      </c>
      <c r="E59" s="118" t="s">
        <v>77</v>
      </c>
      <c r="F59" s="119"/>
      <c r="G59" s="58" t="b">
        <v>1</v>
      </c>
      <c r="H59" s="120" t="s">
        <v>78</v>
      </c>
      <c r="I59" s="119"/>
      <c r="J59" s="58" t="b">
        <v>1</v>
      </c>
      <c r="K59" s="120" t="s">
        <v>79</v>
      </c>
      <c r="L59" s="119"/>
      <c r="M59" s="58" t="b">
        <v>1</v>
      </c>
      <c r="N59" s="121" t="s">
        <v>80</v>
      </c>
      <c r="O59" s="119"/>
      <c r="P59" s="58" t="b">
        <v>1</v>
      </c>
    </row>
    <row r="60" spans="2:16" ht="20.100000000000001" customHeight="1" x14ac:dyDescent="0.35">
      <c r="B60" s="118" t="s">
        <v>81</v>
      </c>
      <c r="C60" s="119"/>
      <c r="D60" s="58" t="b">
        <v>1</v>
      </c>
      <c r="E60" s="118" t="s">
        <v>82</v>
      </c>
      <c r="F60" s="119"/>
      <c r="G60" s="58" t="b">
        <v>1</v>
      </c>
      <c r="H60" s="120" t="s">
        <v>83</v>
      </c>
      <c r="I60" s="119"/>
      <c r="J60" s="58" t="b">
        <v>1</v>
      </c>
      <c r="K60" s="120" t="s">
        <v>84</v>
      </c>
      <c r="L60" s="119"/>
      <c r="M60" s="58" t="b">
        <v>1</v>
      </c>
      <c r="N60" s="121" t="s">
        <v>85</v>
      </c>
      <c r="O60" s="119"/>
      <c r="P60" s="58" t="b">
        <v>1</v>
      </c>
    </row>
    <row r="61" spans="2:16" ht="20.100000000000001" customHeight="1" x14ac:dyDescent="0.35">
      <c r="B61" s="118" t="s">
        <v>86</v>
      </c>
      <c r="C61" s="119"/>
      <c r="D61" s="58" t="b">
        <v>1</v>
      </c>
      <c r="E61" s="118" t="s">
        <v>87</v>
      </c>
      <c r="F61" s="119"/>
      <c r="G61" s="58" t="b">
        <v>1</v>
      </c>
      <c r="H61" s="120" t="s">
        <v>88</v>
      </c>
      <c r="I61" s="119"/>
      <c r="J61" s="58" t="b">
        <v>1</v>
      </c>
      <c r="K61" s="120" t="s">
        <v>89</v>
      </c>
      <c r="L61" s="119"/>
      <c r="M61" s="58" t="b">
        <v>1</v>
      </c>
      <c r="N61" s="121" t="s">
        <v>90</v>
      </c>
      <c r="O61" s="119"/>
      <c r="P61" s="58" t="b">
        <v>1</v>
      </c>
    </row>
    <row r="62" spans="2:16" ht="20.100000000000001" customHeight="1" x14ac:dyDescent="0.35">
      <c r="B62" s="120" t="s">
        <v>88</v>
      </c>
      <c r="C62" s="119"/>
      <c r="D62" s="58" t="b">
        <v>1</v>
      </c>
      <c r="E62" s="118" t="s">
        <v>91</v>
      </c>
      <c r="F62" s="119"/>
      <c r="G62" s="58" t="b">
        <v>1</v>
      </c>
      <c r="H62" s="120" t="s">
        <v>92</v>
      </c>
      <c r="I62" s="119"/>
      <c r="J62" s="58" t="b">
        <v>0</v>
      </c>
      <c r="K62" s="120" t="s">
        <v>93</v>
      </c>
      <c r="L62" s="119"/>
      <c r="M62" s="58" t="b">
        <v>1</v>
      </c>
      <c r="N62" s="121" t="s">
        <v>83</v>
      </c>
      <c r="O62" s="119"/>
      <c r="P62" s="58" t="b">
        <v>1</v>
      </c>
    </row>
    <row r="63" spans="2:16" ht="20.100000000000001" customHeight="1" x14ac:dyDescent="0.35">
      <c r="B63" s="120" t="s">
        <v>94</v>
      </c>
      <c r="C63" s="119"/>
      <c r="D63" s="58" t="b">
        <v>1</v>
      </c>
      <c r="E63" s="118" t="s">
        <v>95</v>
      </c>
      <c r="F63" s="119"/>
      <c r="G63" s="58" t="b">
        <v>1</v>
      </c>
      <c r="H63" s="68"/>
      <c r="I63" s="69"/>
      <c r="J63" s="70"/>
      <c r="K63" s="120" t="s">
        <v>96</v>
      </c>
      <c r="L63" s="119"/>
      <c r="M63" s="58" t="b">
        <v>1</v>
      </c>
      <c r="N63" s="121" t="s">
        <v>166</v>
      </c>
      <c r="O63" s="119"/>
      <c r="P63" s="58" t="b">
        <v>1</v>
      </c>
    </row>
    <row r="64" spans="2:16" ht="20.100000000000001" customHeight="1" x14ac:dyDescent="0.35">
      <c r="B64" s="120" t="s">
        <v>97</v>
      </c>
      <c r="C64" s="119"/>
      <c r="D64" s="58" t="b">
        <v>0</v>
      </c>
      <c r="E64" s="118" t="s">
        <v>98</v>
      </c>
      <c r="F64" s="119"/>
      <c r="G64" s="58" t="b">
        <v>1</v>
      </c>
      <c r="H64" s="71"/>
      <c r="I64" s="72"/>
      <c r="J64" s="73"/>
      <c r="K64" s="140" t="s">
        <v>99</v>
      </c>
      <c r="L64" s="141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8" t="s">
        <v>162</v>
      </c>
      <c r="F65" s="119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4" t="s">
        <v>105</v>
      </c>
      <c r="C69" s="134"/>
      <c r="D69" s="81"/>
      <c r="E69" s="81"/>
      <c r="F69" s="136" t="s">
        <v>106</v>
      </c>
      <c r="G69" s="138" t="s">
        <v>107</v>
      </c>
      <c r="H69" s="81"/>
      <c r="I69" s="134" t="s">
        <v>108</v>
      </c>
      <c r="J69" s="134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5"/>
      <c r="C70" s="135"/>
      <c r="D70" s="85"/>
      <c r="E70" s="86"/>
      <c r="F70" s="137"/>
      <c r="G70" s="139"/>
      <c r="H70" s="87"/>
      <c r="I70" s="135"/>
      <c r="J70" s="135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-158.4</v>
      </c>
      <c r="D72" s="60">
        <v>-160.9</v>
      </c>
      <c r="E72" s="100" t="s">
        <v>118</v>
      </c>
      <c r="F72" s="60">
        <v>22.2</v>
      </c>
      <c r="G72" s="60">
        <v>21.6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-153.69999999999999</v>
      </c>
      <c r="D73" s="60">
        <v>-157.19999999999999</v>
      </c>
      <c r="E73" s="102" t="s">
        <v>122</v>
      </c>
      <c r="F73" s="61">
        <v>34.9</v>
      </c>
      <c r="G73" s="61">
        <v>32.4</v>
      </c>
      <c r="H73" s="101"/>
      <c r="I73" s="97" t="s">
        <v>123</v>
      </c>
      <c r="J73" s="59">
        <v>0</v>
      </c>
      <c r="K73" s="98" t="s">
        <v>124</v>
      </c>
      <c r="L73" s="59">
        <v>4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-211.5</v>
      </c>
      <c r="D74" s="60">
        <v>-203.5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-120.2</v>
      </c>
      <c r="D75" s="60">
        <v>-128.6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34.5</v>
      </c>
      <c r="D76" s="60">
        <v>30.7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32</v>
      </c>
      <c r="D77" s="60">
        <v>29.6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27</v>
      </c>
      <c r="D78" s="60">
        <v>24.8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25.3</v>
      </c>
      <c r="D79" s="60">
        <v>23.4</v>
      </c>
      <c r="E79" s="100" t="s">
        <v>152</v>
      </c>
      <c r="F79" s="60">
        <v>21.9</v>
      </c>
      <c r="G79" s="60">
        <v>9.6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9.5400000000000001E-6</v>
      </c>
      <c r="D80" s="64">
        <v>9.7100000000000002E-6</v>
      </c>
      <c r="E80" s="102" t="s">
        <v>157</v>
      </c>
      <c r="F80" s="61">
        <v>36.6</v>
      </c>
      <c r="G80" s="61">
        <v>80.599999999999994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1" t="s">
        <v>161</v>
      </c>
      <c r="C84" s="161"/>
    </row>
    <row r="85" spans="2:16" ht="15" customHeight="1" x14ac:dyDescent="0.35">
      <c r="B85" s="162" t="s">
        <v>186</v>
      </c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4"/>
    </row>
    <row r="86" spans="2:16" ht="15" customHeight="1" x14ac:dyDescent="0.35">
      <c r="B86" s="171" t="s">
        <v>200</v>
      </c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3"/>
    </row>
    <row r="87" spans="2:16" ht="15" customHeight="1" x14ac:dyDescent="0.35">
      <c r="B87" s="171" t="s">
        <v>201</v>
      </c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3"/>
    </row>
    <row r="88" spans="2:16" ht="15" customHeight="1" x14ac:dyDescent="0.35">
      <c r="B88" s="181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7"/>
    </row>
    <row r="89" spans="2:16" ht="15" customHeight="1" x14ac:dyDescent="0.35">
      <c r="B89" s="175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7"/>
    </row>
    <row r="90" spans="2:16" ht="15" customHeight="1" x14ac:dyDescent="0.35">
      <c r="B90" s="175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7"/>
    </row>
    <row r="91" spans="2:16" ht="15" customHeight="1" x14ac:dyDescent="0.35">
      <c r="B91" s="175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7"/>
    </row>
    <row r="92" spans="2:16" ht="15" customHeight="1" x14ac:dyDescent="0.35">
      <c r="B92" s="175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7"/>
    </row>
    <row r="93" spans="2:16" ht="15" customHeight="1" x14ac:dyDescent="0.35">
      <c r="B93" s="175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7"/>
    </row>
    <row r="94" spans="2:16" ht="15" customHeight="1" x14ac:dyDescent="0.35">
      <c r="B94" s="175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7"/>
    </row>
    <row r="95" spans="2:16" ht="15" customHeight="1" x14ac:dyDescent="0.35">
      <c r="B95" s="182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7"/>
    </row>
    <row r="96" spans="2:16" ht="15" customHeight="1" x14ac:dyDescent="0.35">
      <c r="B96" s="175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7"/>
    </row>
    <row r="97" spans="2:16" ht="15" customHeight="1" x14ac:dyDescent="0.35">
      <c r="B97" s="175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7"/>
    </row>
    <row r="98" spans="2:16" ht="15" customHeight="1" x14ac:dyDescent="0.35">
      <c r="B98" s="175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7"/>
    </row>
    <row r="99" spans="2:16" ht="15" customHeight="1" x14ac:dyDescent="0.35">
      <c r="B99" s="178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8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2026-07-20T21:16:36Z</dcterms:modified>
</cp:coreProperties>
</file>