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41D48D27-BB06-4155-852C-FB6AD26151BD}" xr6:coauthVersionLast="47" xr6:coauthVersionMax="47" xr10:uidLastSave="{00000000-0000-0000-0000-000000000000}"/>
  <bookViews>
    <workbookView xWindow="26268" yWindow="1413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<sst xmlns="http://schemas.openxmlformats.org/spreadsheetml/2006/main" count="214" uniqueCount="200">
  <si>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</si>
  <si>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</si>
  <si>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</si>
  <si>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</si>
  <si>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</si>
  <si>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</si>
  <si>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</si>
  <si>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</si>
  <si>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</si>
  <si>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</si>
  <si>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</si>
  <si>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</si>
  <si>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</si>
  <si>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</si>
  <si>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</si>
  <si>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</si>
  <si>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</si>
  <si>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</si>
  <si>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</si>
  <si>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</si>
  <si>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</si>
  <si>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</si>
  <si>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</si>
  <si>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</si>
  <si>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</si>
  <si>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</si>
  <si>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</si>
  <si>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</si>
  <si>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</si>
  <si>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</si>
  <si>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</si>
  <si>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</si>
  <si>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</si>
  <si>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</si>
  <si>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</si>
  <si>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</si>
  <si>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</si>
  <si>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</si>
  <si>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</si>
  <si>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</si>
  <si>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</si>
  <si>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</si>
  <si>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</si>
  <si>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</si>
  <si>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</si>
  <si>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</si>
  <si>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</si>
  <si>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</si>
  <si>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</si>
  <si>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</si>
  <si>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</si>
  <si>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</si>
  <si>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</si>
  <si>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</si>
  <si>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</si>
  <si>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</si>
  <si>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</si>
  <si>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</si>
  <si>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</si>
  <si>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</si>
  <si>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</si>
  <si>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</si>
  <si>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</si>
  <si>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</si>
  <si>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</si>
  <si>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</si>
  <si>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</si>
  <si>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</si>
  <si>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</si>
  <si>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</si>
  <si>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</si>
  <si>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</si>
  <si>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</si>
  <si>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</si>
  <si>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</si>
  <si>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</si>
  <si>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</si>
  <si>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</si>
  <si>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</si>
  <si>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</si>
  <si>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</si>
  <si>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</si>
  <si>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</si>
  <si>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</si>
  <si>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</si>
  <si>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</si>
  <si>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</si>
  <si>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</si>
  <si>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</si>
  <si>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</si>
  <si>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</si>
  <si>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</si>
  <si>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</si>
  <si>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</si>
  <si>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</si>
  <si>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</si>
  <si>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</si>
  <si>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</si>
  <si>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</si>
  <si>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</si>
  <si>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</si>
  <si>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</si>
  <si>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</si>
  <si>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</si>
  <si>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</si>
  <si>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</si>
  <si>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</si>
  <si>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</si>
  <si>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</si>
  <si>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</si>
  <si>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</si>
  <si>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</si>
  <si>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</si>
  <si>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</si>
  <si>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</si>
  <si>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</si>
  <si>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</si>
  <si>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</si>
  <si>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</si>
  <si>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</si>
  <si>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</si>
  <si>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</si>
  <si>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</si>
  <si>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</si>
  <si>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</si>
  <si>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</si>
  <si>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</si>
  <si>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</si>
  <si>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</si>
  <si>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</si>
  <si>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</si>
  <si>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</si>
  <si>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</si>
  <si>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</si>
  <si>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</si>
  <si>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</si>
  <si>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</si>
  <si>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</si>
  <si>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</si>
  <si>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</si>
  <si>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</si>
  <si>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</si>
  <si>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</si>
  <si>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</si>
  <si>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</si>
  <si>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</si>
  <si>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</si>
  <si>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</si>
  <si>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</si>
  <si>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</si>
  <si>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</si>
  <si>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</si>
  <si>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</si>
  <si>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</si>
  <si>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</si>
  <si>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</si>
  <si>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</si>
  <si>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</si>
  <si>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</si>
  <si>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</si>
  <si>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</si>
  <si>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</si>
  <si>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</si>
  <si>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</si>
  <si>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</si>
  <si>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</si>
  <si>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</si>
  <si>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</si>
  <si>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</si>
  <si>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</si>
  <si>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</si>
  <si>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</si>
  <si>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</si>
  <si>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</si>
  <si>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</si>
  <si>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</si>
  <si>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</si>
  <si>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</si>
  <si>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</si>
  <si>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</si>
  <si>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</si>
  <si>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</si>
  <si>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</si>
  <si>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</si>
  <si>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</si>
  <si>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김예은</t>
    <phoneticPr fontId="3" type="noConversion"/>
  </si>
  <si>
    <t xml:space="preserve">관측 시작 시 외부습도 77%/ 풍향 ESE/SE(맞바람) / 풍속 3~7.5m/s로 FSA 습도가 35%까지 오름/ [8:50] 망원경 고도가 올라 하부 셔터를 닫은 후 습도가 </t>
    <phoneticPr fontId="3" type="noConversion"/>
  </si>
  <si>
    <t>KSP</t>
    <phoneticPr fontId="3" type="noConversion"/>
  </si>
  <si>
    <t>M_028151:028152:K</t>
    <phoneticPr fontId="3" type="noConversion"/>
  </si>
  <si>
    <t>M_028192-028193:M</t>
    <phoneticPr fontId="3" type="noConversion"/>
  </si>
  <si>
    <t>M_028270</t>
    <phoneticPr fontId="3" type="noConversion"/>
  </si>
  <si>
    <t>[18:55-19:08] IC S crash로 스크립트 멈춤</t>
    <phoneticPr fontId="3" type="noConversion"/>
  </si>
  <si>
    <t>SE</t>
    <phoneticPr fontId="3" type="noConversion"/>
  </si>
  <si>
    <t>E</t>
    <phoneticPr fontId="3" type="noConversion"/>
  </si>
  <si>
    <t>DS9(영상확인) 4회 꺼짐</t>
    <phoneticPr fontId="3" type="noConversion"/>
  </si>
  <si>
    <t>천천히 내려 감/ [18:00] KSP로 바꾸고 맞바람이 되면서  5분 사이에 FSA 습도가 30%로 오르기 시작함/ [18:05] KSP관측 중 하부 셔터 닫음</t>
    <phoneticPr fontId="3" type="noConversion"/>
  </si>
  <si>
    <t>HA limit으로 벌지 뒷편 BLG22, 21 건너뜀</t>
    <phoneticPr fontId="3" type="noConversion"/>
  </si>
  <si>
    <t>방풍막 고장(일부 수리 완료)</t>
    <phoneticPr fontId="3" type="noConversion"/>
  </si>
  <si>
    <t>12s/28k 8s/26k</t>
    <phoneticPr fontId="3" type="noConversion"/>
  </si>
  <si>
    <t>35s/24k 25s/23k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</si>
</sst>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 wrapText="1"/>
      <protection locked="0"/>
    </xf>
    <xf numFmtId="20" fontId="5" fillId="0" borderId="27" xfId="0" applyNumberFormat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46220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100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>
        <v>2.6</v>
      </c>
      <c r="E9" s="8">
        <v>7.3</v>
      </c>
      <c r="F9" s="8">
        <v>76.3</v>
      </c>
      <c r="G9" s="36" t="s">
        <v>192</v>
      </c>
      <c r="H9" s="8">
        <v>5.5</v>
      </c>
      <c r="I9" s="36">
        <v>8.1999999999999993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6.6</v>
      </c>
      <c r="F10" s="8">
        <v>77</v>
      </c>
      <c r="G10" s="36" t="s">
        <v>193</v>
      </c>
      <c r="H10" s="8">
        <v>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1.1000000000000001</v>
      </c>
      <c r="E11" s="15">
        <v>5.5</v>
      </c>
      <c r="F11" s="15">
        <v>77.7</v>
      </c>
      <c r="G11" s="36" t="s">
        <v>192</v>
      </c>
      <c r="H11" s="15">
        <v>7.6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24.453472222222224</v>
      </c>
      <c r="D12" s="19">
        <f>AVERAGE(D9:D11)</f>
        <v>1.7333333333333332</v>
      </c>
      <c r="E12" s="19">
        <f>AVERAGE(E9:E11)</f>
        <v>6.4666666666666659</v>
      </c>
      <c r="F12" s="20">
        <f>AVERAGE(F9:F11)</f>
        <v>77</v>
      </c>
      <c r="G12" s="21"/>
      <c r="H12" s="22">
        <f>AVERAGE(H9:H11)</f>
        <v>6.7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187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0.31458333333333333</v>
      </c>
      <c r="D17" s="28">
        <v>0.31527777777777777</v>
      </c>
      <c r="E17" s="28">
        <v>0.34375</v>
      </c>
      <c r="F17" s="28">
        <v>0.71666666666666667</v>
      </c>
      <c r="G17" s="28">
        <v>0.79861111111111116</v>
      </c>
      <c r="H17" s="28">
        <v>0.81874999999999998</v>
      </c>
      <c r="I17" s="28">
        <v>0.84791666666666665</v>
      </c>
      <c r="J17" s="28"/>
      <c r="K17" s="28"/>
      <c r="L17" s="28"/>
      <c r="M17" s="28"/>
      <c r="N17" s="28"/>
      <c r="O17" s="28"/>
      <c r="P17" s="28">
        <v>0.8618055555555556</v>
      </c>
    </row>
    <row r="18" spans="2:16" ht="14.1" customHeight="1" x14ac:dyDescent="0.35">
      <c r="B18" s="35" t="s">
        <v>42</v>
      </c>
      <c r="C18" s="27">
        <v>27974</v>
      </c>
      <c r="D18" s="27">
        <v>27975</v>
      </c>
      <c r="E18" s="27">
        <v>27986</v>
      </c>
      <c r="F18" s="27">
        <v>28227</v>
      </c>
      <c r="G18" s="27">
        <v>28271</v>
      </c>
      <c r="H18" s="27">
        <v>28284</v>
      </c>
      <c r="I18" s="27">
        <v>28296</v>
      </c>
      <c r="J18" s="27"/>
      <c r="K18" s="27"/>
      <c r="L18" s="27"/>
      <c r="M18" s="27"/>
      <c r="N18" s="27"/>
      <c r="O18" s="27"/>
      <c r="P18" s="117">
        <v>28309</v>
      </c>
    </row>
    <row r="19" spans="2:16" ht="14.1" customHeight="1" thickBot="1" x14ac:dyDescent="0.4">
      <c r="B19" s="13" t="s">
        <v>43</v>
      </c>
      <c r="C19" s="29"/>
      <c r="D19" s="27">
        <v>27979</v>
      </c>
      <c r="E19" s="30">
        <v>28226</v>
      </c>
      <c r="F19" s="30">
        <v>28270</v>
      </c>
      <c r="G19" s="30">
        <v>28283</v>
      </c>
      <c r="H19" s="30">
        <v>28295</v>
      </c>
      <c r="I19" s="30">
        <v>28308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241</v>
      </c>
      <c r="F20" s="33">
        <f>IF(ISNUMBER(F18),F19-F18+1,"")</f>
        <v>44</v>
      </c>
      <c r="G20" s="33">
        <f>IF(ISNUMBER(G18),G19-G18+1,"")</f>
        <v>13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>
        <v>0.84930555555555554</v>
      </c>
      <c r="K24" s="106">
        <v>0.85069444444444442</v>
      </c>
      <c r="L24" s="36" t="s">
        <v>181</v>
      </c>
      <c r="M24" s="159" t="s">
        <v>199</v>
      </c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>
        <v>0.85486111111111107</v>
      </c>
      <c r="K26" s="106">
        <v>0.85555555555555551</v>
      </c>
      <c r="L26" s="36" t="s">
        <v>176</v>
      </c>
      <c r="M26" s="156" t="s">
        <v>198</v>
      </c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0.35138888888888886</v>
      </c>
      <c r="D30" s="43">
        <v>8.1250000000000003E-2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0.45347222222222217</v>
      </c>
    </row>
    <row r="31" spans="2:16" ht="14.1" customHeight="1" x14ac:dyDescent="0.35">
      <c r="B31" s="37" t="s">
        <v>170</v>
      </c>
      <c r="C31" s="47">
        <v>0.37291666666666667</v>
      </c>
      <c r="D31" s="7">
        <v>8.1944444444444445E-2</v>
      </c>
      <c r="E31" s="7"/>
      <c r="F31" s="7"/>
      <c r="G31" s="7"/>
      <c r="H31" s="7"/>
      <c r="I31" s="7"/>
      <c r="J31" s="7">
        <v>2.0833333333333332E-2</v>
      </c>
      <c r="K31" s="7">
        <v>1.6666666666666666E-2</v>
      </c>
      <c r="L31" s="7"/>
      <c r="M31" s="7"/>
      <c r="N31" s="7"/>
      <c r="O31" s="48"/>
      <c r="P31" s="46">
        <f>SUM(C31:N31)</f>
        <v>0.49236111111111108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0.37291666666666667</v>
      </c>
      <c r="D34" s="110">
        <f t="shared" ref="D34:P34" si="1">D31-D32-D33</f>
        <v>8.1944444444444445E-2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0.49236111111111108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188</v>
      </c>
      <c r="D36" s="147"/>
      <c r="E36" s="146" t="s">
        <v>189</v>
      </c>
      <c r="F36" s="147"/>
      <c r="G36" s="146" t="s">
        <v>190</v>
      </c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196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973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</v>
      </c>
      <c r="D72" s="60">
        <v>-161.4</v>
      </c>
      <c r="E72" s="100" t="s">
        <v>118</v>
      </c>
      <c r="F72" s="60">
        <v>22.3</v>
      </c>
      <c r="G72" s="60">
        <v>20.7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-156.19999999999999</v>
      </c>
      <c r="D73" s="60">
        <v>-157.9</v>
      </c>
      <c r="E73" s="102" t="s">
        <v>122</v>
      </c>
      <c r="F73" s="61">
        <v>37.6</v>
      </c>
      <c r="G73" s="61">
        <v>36.700000000000003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-201.2</v>
      </c>
      <c r="D74" s="60">
        <v>-213.6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-124.5</v>
      </c>
      <c r="D75" s="60">
        <v>-130.1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31.9</v>
      </c>
      <c r="D76" s="60">
        <v>29.7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30.3</v>
      </c>
      <c r="D77" s="60">
        <v>28.8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</v>
      </c>
      <c r="D78" s="60">
        <v>23.9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23.9</v>
      </c>
      <c r="D79" s="60">
        <v>22.6</v>
      </c>
      <c r="E79" s="100" t="s">
        <v>152</v>
      </c>
      <c r="F79" s="60">
        <v>13.8</v>
      </c>
      <c r="G79" s="60">
        <v>6.9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9.5400000000000001E-6</v>
      </c>
      <c r="D80" s="64">
        <v>9.5000000000000005E-6</v>
      </c>
      <c r="E80" s="102" t="s">
        <v>157</v>
      </c>
      <c r="F80" s="61">
        <v>64.400000000000006</v>
      </c>
      <c r="G80" s="61">
        <v>89.6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197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186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 t="s">
        <v>195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 t="s">
        <v>194</v>
      </c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2026-07-17T20:46:15Z</dcterms:modified>
</cp:coreProperties>
</file>