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181DE953-E971-49DF-A08D-110D77C5A1F9}" xr6:coauthVersionLast="47" xr6:coauthVersionMax="47" xr10:uidLastSave="{00000000-0000-0000-0000-000000000000}"/>
  <bookViews>
    <workbookView xWindow="26268" yWindow="1449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<sst xmlns="http://schemas.openxmlformats.org/spreadsheetml/2006/main" count="216" uniqueCount="202">
  <si>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</si>
  <si>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</si>
  <si>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</si>
  <si>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</si>
  <si>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</si>
  <si>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</si>
  <si>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</si>
  <si>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</si>
  <si>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</si>
  <si>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</si>
  <si>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</si>
  <si>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</si>
  <si>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</si>
  <si>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</si>
  <si>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</si>
  <si>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</si>
  <si>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</si>
  <si>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</si>
  <si>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</si>
  <si>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</si>
  <si>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</si>
  <si>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</si>
  <si>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</si>
  <si>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</si>
  <si>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</si>
  <si>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</si>
  <si>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</si>
  <si>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</si>
  <si>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</si>
  <si>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</si>
  <si>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</si>
  <si>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</si>
  <si>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</si>
  <si>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</si>
  <si>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</si>
  <si>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</si>
  <si>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</si>
  <si>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</si>
  <si>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</si>
  <si>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</si>
  <si>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</si>
  <si>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</si>
  <si>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</si>
  <si>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</si>
  <si>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</si>
  <si>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</si>
  <si>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</si>
  <si>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</si>
  <si>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</si>
  <si>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</si>
  <si>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</si>
  <si>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</si>
  <si>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</si>
  <si>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</si>
  <si>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</si>
  <si>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</si>
  <si>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</si>
  <si>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</si>
  <si>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</si>
  <si>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</si>
  <si>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</si>
  <si>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</si>
  <si>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</si>
  <si>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</si>
  <si>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</si>
  <si>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</si>
  <si>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</si>
  <si>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</si>
  <si>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</si>
  <si>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</si>
  <si>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</si>
  <si>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</si>
  <si>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</si>
  <si>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</si>
  <si>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</si>
  <si>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</si>
  <si>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</si>
  <si>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</si>
  <si>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</si>
  <si>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</si>
  <si>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</si>
  <si>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</si>
  <si>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</si>
  <si>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</si>
  <si>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</si>
  <si>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</si>
  <si>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</si>
  <si>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</si>
  <si>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</si>
  <si>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</si>
  <si>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</si>
  <si>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</si>
  <si>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</si>
  <si>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</si>
  <si>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</si>
  <si>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</si>
  <si>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</si>
  <si>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</si>
  <si>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</si>
  <si>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</si>
  <si>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</si>
  <si>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</si>
  <si>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</si>
  <si>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</si>
  <si>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</si>
  <si>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</si>
  <si>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</si>
  <si>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</si>
  <si>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</si>
  <si>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</si>
  <si>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</si>
  <si>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</si>
  <si>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</si>
  <si>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</si>
  <si>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</si>
  <si>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</si>
  <si>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</si>
  <si>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</si>
  <si>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</si>
  <si>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</si>
  <si>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</si>
  <si>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</si>
  <si>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</si>
  <si>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</si>
  <si>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</si>
  <si>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</si>
  <si>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</si>
  <si>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</si>
  <si>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</si>
  <si>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</si>
  <si>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</si>
  <si>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</si>
  <si>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</si>
  <si>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</si>
  <si>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</si>
  <si>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</si>
  <si>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</si>
  <si>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</si>
  <si>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</si>
  <si>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</si>
  <si>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</si>
  <si>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</si>
  <si>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</si>
  <si>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</si>
  <si>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</si>
  <si>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</si>
  <si>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</si>
  <si>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</si>
  <si>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</si>
  <si>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</si>
  <si>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</si>
  <si>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</si>
  <si>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</si>
  <si>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</si>
  <si>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</si>
  <si>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</si>
  <si>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</si>
  <si>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</si>
  <si>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</si>
  <si>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</si>
  <si>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</si>
  <si>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</si>
  <si>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</si>
  <si>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</si>
  <si>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</si>
  <si>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</si>
  <si>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</si>
  <si>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</si>
  <si>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</si>
  <si>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</si>
  <si>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</si>
  <si>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</si>
  <si>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</si>
  <si>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</si>
  <si>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</si>
  <si>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</si>
  <si>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</si>
  <si>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</si>
  <si>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</si>
  <si>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</si>
  <si>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</si>
  <si>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</si>
  <si>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</si>
  <si>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</si>
  <si>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</si>
  <si>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방풍막 고장</t>
    <phoneticPr fontId="3" type="noConversion"/>
  </si>
  <si>
    <t>김예은</t>
    <phoneticPr fontId="3" type="noConversion"/>
  </si>
  <si>
    <t>ENG-KSP</t>
    <phoneticPr fontId="3" type="noConversion"/>
  </si>
  <si>
    <t>8s/26k 10s/25k 17s/24k</t>
    <phoneticPr fontId="3" type="noConversion"/>
  </si>
  <si>
    <t>7s/27k 8s/22k 11s/22k</t>
    <phoneticPr fontId="3" type="noConversion"/>
  </si>
  <si>
    <t>[027701] 2차례 포인팅 실패(ALT 71.1/ AZ 88.0/ HA -01:27:43)로 수동 관측 함</t>
    <phoneticPr fontId="3" type="noConversion"/>
  </si>
  <si>
    <t>[027727] 2차례 포인팅 실패(ALT 78.1/ AZ 102.5/ HA -00:52:29)로 수동 관측 함</t>
    <phoneticPr fontId="3" type="noConversion"/>
  </si>
  <si>
    <t>[10:30-11:50] 포인팅 실패가 자주 떠서 EIB 재실행</t>
    <phoneticPr fontId="3" type="noConversion"/>
  </si>
  <si>
    <t>M_027859-027860:K</t>
    <phoneticPr fontId="3" type="noConversion"/>
  </si>
  <si>
    <t>M_027903-027904:N</t>
    <phoneticPr fontId="3" type="noConversion"/>
  </si>
  <si>
    <t>SE</t>
    <phoneticPr fontId="3" type="noConversion"/>
  </si>
  <si>
    <t>S</t>
    <phoneticPr fontId="3" type="noConversion"/>
  </si>
  <si>
    <t>UT15시부터 바람을 등지지만 퐁속이 강해짐(평균 7~12m/s)</t>
    <phoneticPr fontId="3" type="noConversion"/>
  </si>
  <si>
    <t>30s/23k 20s/22k 15s/24k</t>
    <phoneticPr fontId="3" type="noConversion"/>
  </si>
  <si>
    <t>30s/21k 25s/23k 20s/25k</t>
    <phoneticPr fontId="3" type="noConversion"/>
  </si>
  <si>
    <t>HA limit으로 벌지 뒷편 BLG11, 43, 01, 22, 21 건너뜀</t>
    <phoneticPr fontId="3" type="noConversion"/>
  </si>
  <si>
    <t>DS9(영상확인) 2회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</si>
</sst>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46218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100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0.36388888888888887</v>
      </c>
      <c r="D9" s="8">
        <v>1.6</v>
      </c>
      <c r="E9" s="8">
        <v>6.1</v>
      </c>
      <c r="F9" s="8">
        <v>66.400000000000006</v>
      </c>
      <c r="G9" s="36" t="s">
        <v>195</v>
      </c>
      <c r="H9" s="8">
        <v>4.8</v>
      </c>
      <c r="I9" s="36">
        <v>0.6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6.3</v>
      </c>
      <c r="F10" s="8">
        <v>60.7</v>
      </c>
      <c r="G10" s="36" t="s">
        <v>196</v>
      </c>
      <c r="H10" s="8">
        <v>6.2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0.81805555555555554</v>
      </c>
      <c r="D11" s="15">
        <v>2.2999999999999998</v>
      </c>
      <c r="E11" s="15">
        <v>5.6</v>
      </c>
      <c r="F11" s="15">
        <v>51.9</v>
      </c>
      <c r="G11" s="36" t="s">
        <v>195</v>
      </c>
      <c r="H11" s="15">
        <v>8.1999999999999993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24.454166666666669</v>
      </c>
      <c r="D12" s="19">
        <f>AVERAGE(D9:D11)</f>
        <v>1.7333333333333334</v>
      </c>
      <c r="E12" s="19">
        <f>AVERAGE(E9:E11)</f>
        <v>6</v>
      </c>
      <c r="F12" s="20">
        <f>AVERAGE(F9:F11)</f>
        <v>59.666666666666664</v>
      </c>
      <c r="G12" s="21"/>
      <c r="H12" s="22">
        <f>AVERAGE(H9:H11)</f>
        <v>6.3999999999999995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187</v>
      </c>
      <c r="G16" s="27" t="s">
        <v>183</v>
      </c>
      <c r="H16" s="27" t="s">
        <v>182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0.31180555555555556</v>
      </c>
      <c r="D17" s="28">
        <v>0.3125</v>
      </c>
      <c r="E17" s="28">
        <v>0.34236111111111112</v>
      </c>
      <c r="F17" s="28">
        <v>0.72083333333333333</v>
      </c>
      <c r="G17" s="28">
        <v>0.79652777777777772</v>
      </c>
      <c r="H17" s="28">
        <v>0.82013888888888886</v>
      </c>
      <c r="I17" s="28">
        <v>0.84861111111111109</v>
      </c>
      <c r="J17" s="28"/>
      <c r="K17" s="28"/>
      <c r="L17" s="28"/>
      <c r="M17" s="28"/>
      <c r="N17" s="28"/>
      <c r="O17" s="28"/>
      <c r="P17" s="28">
        <v>0.86250000000000004</v>
      </c>
    </row>
    <row r="18" spans="2:16" ht="14.1" customHeight="1" x14ac:dyDescent="0.35">
      <c r="B18" s="35" t="s">
        <v>42</v>
      </c>
      <c r="C18" s="27">
        <v>27620</v>
      </c>
      <c r="D18" s="27">
        <v>27621</v>
      </c>
      <c r="E18" s="27">
        <v>27639</v>
      </c>
      <c r="F18" s="27">
        <v>27877</v>
      </c>
      <c r="G18" s="27">
        <v>27921</v>
      </c>
      <c r="H18" s="27">
        <v>27937</v>
      </c>
      <c r="I18" s="27">
        <v>27949</v>
      </c>
      <c r="J18" s="27"/>
      <c r="K18" s="27"/>
      <c r="L18" s="27"/>
      <c r="M18" s="27"/>
      <c r="N18" s="27"/>
      <c r="O18" s="27"/>
      <c r="P18" s="117">
        <v>27961</v>
      </c>
    </row>
    <row r="19" spans="2:16" ht="14.1" customHeight="1" thickBot="1" x14ac:dyDescent="0.4">
      <c r="B19" s="13" t="s">
        <v>43</v>
      </c>
      <c r="C19" s="29"/>
      <c r="D19" s="27">
        <v>27633</v>
      </c>
      <c r="E19" s="30">
        <v>27876</v>
      </c>
      <c r="F19" s="30">
        <v>27920</v>
      </c>
      <c r="G19" s="30">
        <v>27936</v>
      </c>
      <c r="H19" s="30">
        <v>27948</v>
      </c>
      <c r="I19" s="30">
        <v>27960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238</v>
      </c>
      <c r="F20" s="33">
        <f>IF(ISNUMBER(F18),F19-F18+1,"")</f>
        <v>44</v>
      </c>
      <c r="G20" s="33">
        <f>IF(ISNUMBER(G18),G19-G18+1,"")</f>
        <v>16</v>
      </c>
      <c r="H20" s="33">
        <f>IF(ISNUMBER(H18),H19-H18+1,"")</f>
        <v>12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>
        <v>0.32291666666666669</v>
      </c>
      <c r="D23" s="116">
        <v>0.32430555555555557</v>
      </c>
      <c r="E23" s="36" t="s">
        <v>48</v>
      </c>
      <c r="F23" s="156" t="s">
        <v>189</v>
      </c>
      <c r="G23" s="156"/>
      <c r="H23" s="156"/>
      <c r="I23" s="156"/>
      <c r="J23" s="106">
        <v>0.85</v>
      </c>
      <c r="K23" s="106">
        <v>0.8520833333333333</v>
      </c>
      <c r="L23" s="116" t="s">
        <v>165</v>
      </c>
      <c r="M23" s="156" t="s">
        <v>199</v>
      </c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>
        <v>0.32569444444444445</v>
      </c>
      <c r="D25" s="116">
        <v>0.32847222222222222</v>
      </c>
      <c r="E25" s="113" t="s">
        <v>171</v>
      </c>
      <c r="F25" s="156" t="s">
        <v>188</v>
      </c>
      <c r="G25" s="156"/>
      <c r="H25" s="156"/>
      <c r="I25" s="156"/>
      <c r="J25" s="106">
        <v>0.85277777777777775</v>
      </c>
      <c r="K25" s="106">
        <v>0.85555555555555551</v>
      </c>
      <c r="L25" s="36" t="s">
        <v>49</v>
      </c>
      <c r="M25" s="156" t="s">
        <v>198</v>
      </c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0.35694444444444445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7.6388888888888895E-2</v>
      </c>
      <c r="P30" s="46">
        <f>SUM(C30:J30,L30:N30)</f>
        <v>0.37777777777777777</v>
      </c>
    </row>
    <row r="31" spans="2:16" ht="14.1" customHeight="1" x14ac:dyDescent="0.35">
      <c r="B31" s="37" t="s">
        <v>170</v>
      </c>
      <c r="C31" s="47">
        <v>0.37847222222222221</v>
      </c>
      <c r="D31" s="7">
        <v>7.6388888888888895E-2</v>
      </c>
      <c r="E31" s="7"/>
      <c r="F31" s="7"/>
      <c r="G31" s="7"/>
      <c r="H31" s="7"/>
      <c r="I31" s="7"/>
      <c r="J31" s="7">
        <v>2.361111111111111E-2</v>
      </c>
      <c r="K31" s="7">
        <v>1.6666666666666666E-2</v>
      </c>
      <c r="L31" s="7"/>
      <c r="M31" s="7"/>
      <c r="N31" s="7"/>
      <c r="O31" s="48"/>
      <c r="P31" s="46">
        <f>SUM(C31:N31)</f>
        <v>0.49513888888888885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0.37847222222222221</v>
      </c>
      <c r="D34" s="110">
        <f t="shared" ref="D34:P34" si="1">D31-D32-D33</f>
        <v>7.6388888888888895E-2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2.361111111111111E-2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0.49513888888888885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193</v>
      </c>
      <c r="D36" s="147"/>
      <c r="E36" s="146" t="s">
        <v>194</v>
      </c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190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200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766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-159.9</v>
      </c>
      <c r="D72" s="60">
        <v>-161.9</v>
      </c>
      <c r="E72" s="100" t="s">
        <v>118</v>
      </c>
      <c r="F72" s="60">
        <v>22.5</v>
      </c>
      <c r="G72" s="60">
        <v>21.1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</v>
      </c>
      <c r="D73" s="60">
        <v>-158.4</v>
      </c>
      <c r="E73" s="102" t="s">
        <v>122</v>
      </c>
      <c r="F73" s="61">
        <v>31.1</v>
      </c>
      <c r="G73" s="61">
        <v>25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-207.8</v>
      </c>
      <c r="D74" s="60">
        <v>-211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-125.2</v>
      </c>
      <c r="D75" s="60">
        <v>-130.9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32.1</v>
      </c>
      <c r="D76" s="60">
        <v>29</v>
      </c>
      <c r="E76" s="102" t="s">
        <v>137</v>
      </c>
      <c r="F76" s="62">
        <v>45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30.4</v>
      </c>
      <c r="D77" s="60">
        <v>28.3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25.5</v>
      </c>
      <c r="D78" s="60">
        <v>23.4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</v>
      </c>
      <c r="D79" s="60">
        <v>22.2</v>
      </c>
      <c r="E79" s="100" t="s">
        <v>152</v>
      </c>
      <c r="F79" s="60">
        <v>13.8</v>
      </c>
      <c r="G79" s="60">
        <v>6.5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9.5899999999999997E-6</v>
      </c>
      <c r="D80" s="64">
        <v>9.3200000000000006E-6</v>
      </c>
      <c r="E80" s="102" t="s">
        <v>157</v>
      </c>
      <c r="F80" s="61">
        <v>50.4</v>
      </c>
      <c r="G80" s="61">
        <v>59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185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 t="s">
        <v>197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 t="s">
        <v>201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2026-07-15T20:47:31Z</dcterms:modified>
</cp:coreProperties>
</file>