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04DFF256-21D5-439D-A4D1-14A265FD339C}" xr6:coauthVersionLast="47" xr6:coauthVersionMax="47" xr10:uidLastSave="{00000000-0000-0000-0000-000000000000}"/>
  <bookViews>
    <workbookView xWindow="26472" yWindow="13920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<sst xmlns="http://schemas.openxmlformats.org/spreadsheetml/2006/main" count="217" uniqueCount="204">
  <si>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</si>
  <si>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</si>
  <si>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</si>
  <si>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</si>
  <si>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</si>
  <si>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</si>
  <si>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</si>
  <si>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</si>
  <si>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</si>
  <si>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</si>
  <si>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</si>
  <si>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</si>
  <si>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</si>
  <si>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</si>
  <si>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</si>
  <si>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</si>
  <si>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</si>
  <si>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</si>
  <si>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</si>
  <si>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</si>
  <si>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</si>
  <si>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</si>
  <si>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</si>
  <si>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</si>
  <si>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</si>
  <si>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</si>
  <si>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</si>
  <si>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</si>
  <si>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</si>
  <si>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</si>
  <si>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</si>
  <si>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</si>
  <si>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</si>
  <si>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</si>
  <si>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</si>
  <si>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</si>
  <si>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</si>
  <si>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</si>
  <si>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</si>
  <si>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</si>
  <si>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</si>
  <si>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</si>
  <si>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</si>
  <si>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</si>
  <si>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</si>
  <si>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</si>
  <si>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</si>
  <si>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</si>
  <si>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</si>
  <si>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</si>
  <si>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</si>
  <si>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</si>
  <si>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</si>
  <si>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</si>
  <si>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</si>
  <si>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</si>
  <si>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</si>
  <si>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</si>
  <si>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</si>
  <si>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</si>
  <si>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</si>
  <si>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</si>
  <si>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</si>
  <si>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</si>
  <si>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</si>
  <si>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</si>
  <si>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</si>
  <si>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</si>
  <si>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</si>
  <si>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</si>
  <si>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</si>
  <si>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</si>
  <si>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</si>
  <si>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</si>
  <si>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</si>
  <si>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</si>
  <si>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</si>
  <si>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</si>
  <si>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</si>
  <si>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</si>
  <si>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</si>
  <si>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</si>
  <si>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</si>
  <si>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</si>
  <si>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</si>
  <si>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</si>
  <si>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</si>
  <si>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</si>
  <si>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</si>
  <si>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</si>
  <si>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</si>
  <si>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</si>
  <si>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</si>
  <si>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</si>
  <si>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</si>
  <si>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</si>
  <si>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</si>
  <si>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</si>
  <si>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</si>
  <si>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</si>
  <si>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</si>
  <si>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</si>
  <si>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</si>
  <si>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</si>
  <si>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</si>
  <si>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</si>
  <si>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</si>
  <si>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</si>
  <si>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</si>
  <si>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</si>
  <si>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</si>
  <si>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</si>
  <si>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</si>
  <si>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</si>
  <si>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</si>
  <si>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</si>
  <si>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</si>
  <si>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</si>
  <si>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</si>
  <si>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</si>
  <si>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</si>
  <si>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</si>
  <si>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</si>
  <si>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</si>
  <si>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</si>
  <si>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</si>
  <si>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</si>
  <si>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</si>
  <si>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</si>
  <si>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</si>
  <si>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</si>
  <si>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</si>
  <si>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</si>
  <si>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</si>
  <si>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</si>
  <si>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</si>
  <si>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</si>
  <si>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</si>
  <si>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</si>
  <si>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</si>
  <si>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</si>
  <si>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</si>
  <si>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</si>
  <si>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</si>
  <si>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</si>
  <si>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</si>
  <si>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</si>
  <si>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</si>
  <si>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</si>
  <si>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</si>
  <si>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</si>
  <si>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</si>
  <si>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</si>
  <si>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</si>
  <si>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</si>
  <si>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</si>
  <si>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</si>
  <si>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</si>
  <si>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</si>
  <si>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</si>
  <si>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</si>
  <si>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</si>
  <si>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</si>
  <si>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</si>
  <si>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</si>
  <si>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</si>
  <si>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</si>
  <si>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</si>
  <si>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</si>
  <si>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</si>
  <si>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</si>
  <si>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</si>
  <si>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</si>
  <si>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</si>
  <si>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</si>
  <si>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</si>
  <si>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</si>
  <si>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</si>
  <si>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</si>
  <si>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</si>
  <si>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</si>
  <si>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</si>
  <si>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</si>
  <si>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</si>
  <si>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</si>
  <si>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방풍막 고장</t>
    <phoneticPr fontId="3" type="noConversion"/>
  </si>
  <si>
    <t>김예은</t>
    <phoneticPr fontId="3" type="noConversion"/>
  </si>
  <si>
    <t>ENG-KSP</t>
    <phoneticPr fontId="3" type="noConversion"/>
  </si>
  <si>
    <t>7s/25k 9s/25k 12s/25k</t>
    <phoneticPr fontId="3" type="noConversion"/>
  </si>
  <si>
    <t>8s/27k 11s/25k 15s/26k</t>
    <phoneticPr fontId="3" type="noConversion"/>
  </si>
  <si>
    <t>F_027270</t>
    <phoneticPr fontId="3" type="noConversion"/>
  </si>
  <si>
    <t>E_027269</t>
    <phoneticPr fontId="3" type="noConversion"/>
  </si>
  <si>
    <t>[16:13-16:29] 짙은 구름이 몰려와 잠시 대기 후 관측 재개</t>
    <phoneticPr fontId="3" type="noConversion"/>
  </si>
  <si>
    <t>C_027467-027477</t>
    <phoneticPr fontId="3" type="noConversion"/>
  </si>
  <si>
    <t>[8:10-8:48] gmon의 시상확인 프로그램에서 별이 안나오고 IC gui와 망원경 연결이 안됨/ TCS, IC G, MOTOR 및 시각동기화 재실행</t>
    <phoneticPr fontId="3" type="noConversion"/>
  </si>
  <si>
    <t>E_027269 관측이 완전히 끝나기 전 IC K destroy 함</t>
    <phoneticPr fontId="3" type="noConversion"/>
  </si>
  <si>
    <t>HA limit으로 벌지 뒷편 BLG01, 22, 21 건너 뜀</t>
    <phoneticPr fontId="3" type="noConversion"/>
  </si>
  <si>
    <t>DS9(영상확인) 2회 꺼짐</t>
    <phoneticPr fontId="3" type="noConversion"/>
  </si>
  <si>
    <t>SSW</t>
    <phoneticPr fontId="3" type="noConversion"/>
  </si>
  <si>
    <t>SE</t>
    <phoneticPr fontId="3" type="noConversion"/>
  </si>
  <si>
    <t>S</t>
    <phoneticPr fontId="3" type="noConversion"/>
  </si>
  <si>
    <t>UT 17시부터 FSA 습도가 25~26% 사이에서 머물다 관측 종료 후 서서히 떨어짐</t>
    <phoneticPr fontId="3" type="noConversion"/>
  </si>
  <si>
    <t>30s/22k 25s/22k</t>
    <phoneticPr fontId="3" type="noConversion"/>
  </si>
  <si>
    <t>35s/25k 25s/23k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</si>
</sst>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46216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93.715083798882688</v>
      </c>
      <c r="M3" s="160"/>
      <c r="N3" s="66" t="s">
        <v>3</v>
      </c>
      <c r="O3" s="160">
        <f>(P31-P33)/P31*100</f>
        <v>95.949720670391073</v>
      </c>
      <c r="P3" s="160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0.36388888888888887</v>
      </c>
      <c r="D9" s="8">
        <v>2.4</v>
      </c>
      <c r="E9" s="8">
        <v>4.2</v>
      </c>
      <c r="F9" s="8">
        <v>77</v>
      </c>
      <c r="G9" s="36" t="s">
        <v>198</v>
      </c>
      <c r="H9" s="8">
        <v>1.4</v>
      </c>
      <c r="I9" s="36">
        <v>1.8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3.5</v>
      </c>
      <c r="F10" s="8">
        <v>79.099999999999994</v>
      </c>
      <c r="G10" s="36" t="s">
        <v>199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1.9</v>
      </c>
      <c r="E11" s="15">
        <v>3.1</v>
      </c>
      <c r="F11" s="15">
        <v>76.900000000000006</v>
      </c>
      <c r="G11" s="36" t="s">
        <v>200</v>
      </c>
      <c r="H11" s="15">
        <v>6.7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24.454861111111114</v>
      </c>
      <c r="D12" s="19">
        <f>AVERAGE(D9:D11)</f>
        <v>2.0333333333333332</v>
      </c>
      <c r="E12" s="19">
        <f>AVERAGE(E9:E11)</f>
        <v>3.6</v>
      </c>
      <c r="F12" s="20">
        <f>AVERAGE(F9:F11)</f>
        <v>77.666666666666671</v>
      </c>
      <c r="G12" s="21"/>
      <c r="H12" s="22">
        <f>AVERAGE(H9:H11)</f>
        <v>3.0333333333333332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187</v>
      </c>
      <c r="G16" s="27" t="s">
        <v>183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0.30763888888888891</v>
      </c>
      <c r="D17" s="28">
        <v>0.30902777777777779</v>
      </c>
      <c r="E17" s="28">
        <v>0.34097222222222223</v>
      </c>
      <c r="F17" s="28">
        <v>0.72777777777777775</v>
      </c>
      <c r="G17" s="28">
        <v>0.79791666666666672</v>
      </c>
      <c r="H17" s="28">
        <v>0.82152777777777775</v>
      </c>
      <c r="I17" s="28">
        <v>0.84930555555555554</v>
      </c>
      <c r="J17" s="28"/>
      <c r="K17" s="28"/>
      <c r="L17" s="28"/>
      <c r="M17" s="28"/>
      <c r="N17" s="28"/>
      <c r="O17" s="28"/>
      <c r="P17" s="28">
        <v>0.86250000000000004</v>
      </c>
    </row>
    <row r="18" spans="2:16" ht="14.1" customHeight="1" x14ac:dyDescent="0.35">
      <c r="B18" s="35" t="s">
        <v>42</v>
      </c>
      <c r="C18" s="27">
        <v>27247</v>
      </c>
      <c r="D18" s="27">
        <v>27248</v>
      </c>
      <c r="E18" s="27">
        <v>27265</v>
      </c>
      <c r="F18" s="27">
        <v>27498</v>
      </c>
      <c r="G18" s="27">
        <v>27543</v>
      </c>
      <c r="H18" s="27">
        <v>27559</v>
      </c>
      <c r="I18" s="27">
        <v>27571</v>
      </c>
      <c r="J18" s="27"/>
      <c r="K18" s="27"/>
      <c r="L18" s="27"/>
      <c r="M18" s="27"/>
      <c r="N18" s="27"/>
      <c r="O18" s="27"/>
      <c r="P18" s="117">
        <v>27582</v>
      </c>
    </row>
    <row r="19" spans="2:16" ht="14.1" customHeight="1" thickBot="1" x14ac:dyDescent="0.4">
      <c r="B19" s="13" t="s">
        <v>43</v>
      </c>
      <c r="C19" s="29"/>
      <c r="D19" s="27">
        <v>27259</v>
      </c>
      <c r="E19" s="30">
        <v>27497</v>
      </c>
      <c r="F19" s="30">
        <v>27542</v>
      </c>
      <c r="G19" s="30">
        <v>27558</v>
      </c>
      <c r="H19" s="30">
        <v>27570</v>
      </c>
      <c r="I19" s="30">
        <v>27581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233</v>
      </c>
      <c r="F20" s="33">
        <f>IF(ISNUMBER(F18),F19-F18+1,"")</f>
        <v>45</v>
      </c>
      <c r="G20" s="33">
        <f>IF(ISNUMBER(G18),G19-G18+1,"")</f>
        <v>16</v>
      </c>
      <c r="H20" s="33">
        <f>IF(ISNUMBER(H18),H19-H18+1,"")</f>
        <v>12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>
        <v>0.3215277777777778</v>
      </c>
      <c r="D24" s="106">
        <v>0.32361111111111113</v>
      </c>
      <c r="E24" s="113" t="s">
        <v>178</v>
      </c>
      <c r="F24" s="165" t="s">
        <v>189</v>
      </c>
      <c r="G24" s="165"/>
      <c r="H24" s="165"/>
      <c r="I24" s="165"/>
      <c r="J24" s="106">
        <v>0.84930555555555554</v>
      </c>
      <c r="K24" s="106">
        <v>0.85</v>
      </c>
      <c r="L24" s="36" t="s">
        <v>181</v>
      </c>
      <c r="M24" s="168" t="s">
        <v>203</v>
      </c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>
        <v>0.32500000000000001</v>
      </c>
      <c r="D26" s="106">
        <v>0.3263888888888889</v>
      </c>
      <c r="E26" s="113" t="s">
        <v>165</v>
      </c>
      <c r="F26" s="165" t="s">
        <v>188</v>
      </c>
      <c r="G26" s="165"/>
      <c r="H26" s="165"/>
      <c r="I26" s="165"/>
      <c r="J26" s="106">
        <v>0.8520833333333333</v>
      </c>
      <c r="K26" s="106">
        <v>0.85347222222222219</v>
      </c>
      <c r="L26" s="36" t="s">
        <v>176</v>
      </c>
      <c r="M26" s="165" t="s">
        <v>202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0.36319444444444443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7.013888888888889E-2</v>
      </c>
      <c r="P30" s="46">
        <f>SUM(C30:J30,L30:N30)</f>
        <v>0.38402777777777775</v>
      </c>
    </row>
    <row r="31" spans="2:16" ht="14.1" customHeight="1" x14ac:dyDescent="0.35">
      <c r="B31" s="37" t="s">
        <v>170</v>
      </c>
      <c r="C31" s="47">
        <v>0.38680555555555557</v>
      </c>
      <c r="D31" s="7">
        <v>7.013888888888889E-2</v>
      </c>
      <c r="E31" s="7"/>
      <c r="F31" s="7"/>
      <c r="G31" s="7"/>
      <c r="H31" s="7"/>
      <c r="I31" s="7"/>
      <c r="J31" s="7">
        <v>2.361111111111111E-2</v>
      </c>
      <c r="K31" s="7">
        <v>1.6666666666666666E-2</v>
      </c>
      <c r="L31" s="7"/>
      <c r="M31" s="7"/>
      <c r="N31" s="7"/>
      <c r="O31" s="48"/>
      <c r="P31" s="46">
        <f>SUM(C31:N31)</f>
        <v>0.49722222222222229</v>
      </c>
    </row>
    <row r="32" spans="2:16" ht="14.1" customHeight="1" x14ac:dyDescent="0.35">
      <c r="B32" s="37" t="s">
        <v>65</v>
      </c>
      <c r="C32" s="49">
        <v>1.1111111111111112E-2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1.1111111111111112E-2</v>
      </c>
    </row>
    <row r="33" spans="2:16" ht="14.1" customHeight="1" thickBot="1" x14ac:dyDescent="0.4">
      <c r="B33" s="37" t="s">
        <v>66</v>
      </c>
      <c r="C33" s="52">
        <v>2.013888888888889E-2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2.013888888888889E-2</v>
      </c>
    </row>
    <row r="34" spans="2:16" ht="14.1" customHeight="1" x14ac:dyDescent="0.35">
      <c r="B34" s="109" t="s">
        <v>167</v>
      </c>
      <c r="C34" s="110">
        <f>C31-C32-C33</f>
        <v>0.35555555555555557</v>
      </c>
      <c r="D34" s="110">
        <f t="shared" ref="D34:P34" si="1">D31-D32-D33</f>
        <v>7.013888888888889E-2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2.361111111111111E-2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0.46597222222222229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191</v>
      </c>
      <c r="D36" s="156"/>
      <c r="E36" s="155" t="s">
        <v>190</v>
      </c>
      <c r="F36" s="156"/>
      <c r="G36" s="155" t="s">
        <v>193</v>
      </c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194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 t="s">
        <v>196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543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-159.19999999999999</v>
      </c>
      <c r="D72" s="60">
        <v>-162.19999999999999</v>
      </c>
      <c r="E72" s="100" t="s">
        <v>118</v>
      </c>
      <c r="F72" s="60">
        <v>21.8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</v>
      </c>
      <c r="D73" s="60">
        <v>-158.69999999999999</v>
      </c>
      <c r="E73" s="102" t="s">
        <v>122</v>
      </c>
      <c r="F73" s="61">
        <v>32.200000000000003</v>
      </c>
      <c r="G73" s="61">
        <v>29.7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-210.3</v>
      </c>
      <c r="D74" s="60">
        <v>-210.9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-123.2</v>
      </c>
      <c r="D75" s="60">
        <v>-131.80000000000001</v>
      </c>
      <c r="E75" s="102" t="s">
        <v>132</v>
      </c>
      <c r="F75" s="62">
        <v>45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32.9</v>
      </c>
      <c r="D76" s="60">
        <v>28.8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30.9</v>
      </c>
      <c r="D77" s="60">
        <v>28.2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25.9</v>
      </c>
      <c r="D78" s="60">
        <v>23.3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24.4</v>
      </c>
      <c r="D79" s="60">
        <v>22</v>
      </c>
      <c r="E79" s="100" t="s">
        <v>152</v>
      </c>
      <c r="F79" s="60">
        <v>17.2</v>
      </c>
      <c r="G79" s="60">
        <v>4.7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9.2799999999999992E-6</v>
      </c>
      <c r="D80" s="64">
        <v>9.5000000000000005E-6</v>
      </c>
      <c r="E80" s="102" t="s">
        <v>157</v>
      </c>
      <c r="F80" s="61">
        <v>45.7</v>
      </c>
      <c r="G80" s="61">
        <v>85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197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 t="s">
        <v>201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2026-07-13T20:46:14Z</dcterms:modified>
</cp:coreProperties>
</file>