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7\"/>
    </mc:Choice>
  </mc:AlternateContent>
  <xr:revisionPtr revIDLastSave="0" documentId="13_ncr:1_{CD6EB0CE-F6F1-4DA5-A1A3-1021C23F2182}" xr6:coauthVersionLast="47" xr6:coauthVersionMax="47" xr10:uidLastSave="{00000000-0000-0000-0000-000000000000}"/>
  <bookViews>
    <workbookView xWindow="25812" yWindow="13968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<sst xmlns="http://schemas.openxmlformats.org/spreadsheetml/2006/main" count="210" uniqueCount="196">
  <si>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</si>
  <si>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</si>
  <si>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</si>
  <si>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</si>
  <si>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</si>
  <si>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</si>
  <si>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</si>
  <si>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</si>
  <si>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</si>
  <si>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</si>
  <si>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</si>
  <si>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</si>
  <si>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</si>
  <si>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</si>
  <si>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</si>
  <si>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</si>
  <si>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</si>
  <si>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</si>
  <si>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</si>
  <si>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</si>
  <si>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</si>
  <si>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</si>
  <si>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</si>
  <si>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</si>
  <si>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</si>
  <si>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</si>
  <si>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</si>
  <si>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</si>
  <si>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</si>
  <si>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</si>
  <si>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</si>
  <si>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</si>
  <si>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</si>
  <si>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</si>
  <si>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</si>
  <si>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</si>
  <si>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</si>
  <si>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</si>
  <si>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</si>
  <si>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</si>
  <si>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</si>
  <si>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</si>
  <si>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</si>
  <si>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</si>
  <si>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</si>
  <si>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</si>
  <si>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</si>
  <si>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</si>
  <si>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</si>
  <si>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</si>
  <si>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</si>
  <si>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</si>
  <si>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</si>
  <si>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</si>
  <si>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</si>
  <si>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</si>
  <si>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</si>
  <si>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</si>
  <si>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</si>
  <si>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</si>
  <si>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</si>
  <si>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</si>
  <si>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</si>
  <si>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</si>
  <si>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</si>
  <si>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</si>
  <si>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</si>
  <si>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</si>
  <si>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</si>
  <si>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</si>
  <si>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</si>
  <si>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</si>
  <si>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</si>
  <si>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</si>
  <si>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</si>
  <si>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</si>
  <si>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</si>
  <si>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</si>
  <si>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</si>
  <si>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</si>
  <si>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</si>
  <si>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</si>
  <si>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</si>
  <si>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</si>
  <si>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</si>
  <si>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</si>
  <si>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</si>
  <si>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</si>
  <si>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</si>
  <si>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</si>
  <si>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</si>
  <si>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</si>
  <si>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</si>
  <si>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</si>
  <si>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</si>
  <si>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</si>
  <si>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</si>
  <si>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</si>
  <si>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</si>
  <si>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</si>
  <si>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</si>
  <si>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</si>
  <si>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</si>
  <si>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</si>
  <si>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</si>
  <si>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</si>
  <si>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</si>
  <si>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</si>
  <si>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</si>
  <si>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</si>
  <si>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</si>
  <si>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</si>
  <si>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</si>
  <si>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</si>
  <si>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</si>
  <si>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</si>
  <si>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</si>
  <si>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</si>
  <si>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</si>
  <si>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</si>
  <si>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</si>
  <si>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</si>
  <si>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</si>
  <si>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</si>
  <si>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</si>
  <si>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</si>
  <si>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</si>
  <si>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</si>
  <si>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</si>
  <si>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</si>
  <si>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</si>
  <si>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</si>
  <si>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</si>
  <si>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</si>
  <si>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</si>
  <si>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</si>
  <si>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</si>
  <si>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</si>
  <si>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</si>
  <si>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</si>
  <si>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</si>
  <si>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</si>
  <si>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</si>
  <si>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</si>
  <si>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</si>
  <si>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</si>
  <si>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</si>
  <si>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</si>
  <si>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</si>
  <si>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</si>
  <si>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</si>
  <si>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</si>
  <si>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</si>
  <si>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</si>
  <si>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</si>
  <si>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</si>
  <si>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</si>
  <si>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</si>
  <si>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</si>
  <si>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</si>
  <si>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</si>
  <si>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</si>
  <si>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</si>
  <si>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</si>
  <si>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</si>
  <si>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</si>
  <si>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</si>
  <si>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</si>
  <si>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</si>
  <si>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</si>
  <si>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</si>
  <si>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</si>
  <si>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</si>
  <si>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</si>
  <si>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</si>
  <si>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</si>
  <si>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</si>
  <si>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</si>
  <si>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</si>
  <si>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</si>
  <si>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</si>
  <si>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</si>
  <si>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</si>
  <si>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</si>
  <si>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</si>
  <si>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</si>
  <si>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방풍막 고장</t>
    <phoneticPr fontId="3" type="noConversion"/>
  </si>
  <si>
    <t>김예은</t>
    <phoneticPr fontId="3" type="noConversion"/>
  </si>
  <si>
    <t>-</t>
    <phoneticPr fontId="3" type="noConversion"/>
  </si>
  <si>
    <t>[8:00] 짙은 구름으로 인한 관측 대기/ [12:20] 관측 재개</t>
    <phoneticPr fontId="3" type="noConversion"/>
  </si>
  <si>
    <t>E_026580</t>
    <phoneticPr fontId="3" type="noConversion"/>
  </si>
  <si>
    <t>E_026580 관측재개를 위해 돔 셔터를 여는 도중 촬영이 시작 됨</t>
    <phoneticPr fontId="3" type="noConversion"/>
  </si>
  <si>
    <t>M_026654</t>
    <phoneticPr fontId="3" type="noConversion"/>
  </si>
  <si>
    <t>돔 플랫 촬영 함</t>
    <phoneticPr fontId="3" type="noConversion"/>
  </si>
  <si>
    <t>ENE</t>
    <phoneticPr fontId="3" type="noConversion"/>
  </si>
  <si>
    <t>NNE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</si>
</sst>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46213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66.61786237188872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0.36249999999999999</v>
      </c>
      <c r="D9" s="8" t="s">
        <v>188</v>
      </c>
      <c r="E9" s="8">
        <v>7.2</v>
      </c>
      <c r="F9" s="8">
        <v>78.400000000000006</v>
      </c>
      <c r="G9" s="36" t="s">
        <v>194</v>
      </c>
      <c r="H9" s="8">
        <v>0.9</v>
      </c>
      <c r="I9" s="36">
        <v>19.2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1.3</v>
      </c>
      <c r="E10" s="8">
        <v>6.1</v>
      </c>
      <c r="F10" s="8">
        <v>79.400000000000006</v>
      </c>
      <c r="G10" s="36" t="s">
        <v>195</v>
      </c>
      <c r="H10" s="8">
        <v>2.2999999999999998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1.1000000000000001</v>
      </c>
      <c r="E11" s="15">
        <v>5.2</v>
      </c>
      <c r="F11" s="15">
        <v>82.9</v>
      </c>
      <c r="G11" s="36" t="s">
        <v>195</v>
      </c>
      <c r="H11" s="15">
        <v>0.4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24.456250000000001</v>
      </c>
      <c r="D12" s="19">
        <f>AVERAGE(D9:D11)</f>
        <v>1.2000000000000002</v>
      </c>
      <c r="E12" s="19">
        <f>AVERAGE(E9:E11)</f>
        <v>6.166666666666667</v>
      </c>
      <c r="F12" s="20">
        <f>AVERAGE(F9:F11)</f>
        <v>80.233333333333334</v>
      </c>
      <c r="G12" s="21"/>
      <c r="H12" s="22">
        <f>AVERAGE(H9:H11)</f>
        <v>1.2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183</v>
      </c>
      <c r="H16" s="27" t="s">
        <v>182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0.31666666666666665</v>
      </c>
      <c r="D17" s="28">
        <v>0.31805555555555554</v>
      </c>
      <c r="E17" s="28">
        <v>0.52083333333333337</v>
      </c>
      <c r="F17" s="28">
        <v>0.73541666666666672</v>
      </c>
      <c r="G17" s="28">
        <v>0.7993055555555556</v>
      </c>
      <c r="H17" s="28">
        <v>0.82013888888888886</v>
      </c>
      <c r="I17" s="28">
        <v>0.84027777777777779</v>
      </c>
      <c r="J17" s="28"/>
      <c r="K17" s="28"/>
      <c r="L17" s="28"/>
      <c r="M17" s="28"/>
      <c r="N17" s="28"/>
      <c r="O17" s="28"/>
      <c r="P17" s="28">
        <v>0.84513888888888888</v>
      </c>
    </row>
    <row r="18" spans="2:16" ht="14.1" customHeight="1" x14ac:dyDescent="0.35">
      <c r="B18" s="35" t="s">
        <v>42</v>
      </c>
      <c r="C18" s="27">
        <v>26509</v>
      </c>
      <c r="D18" s="27">
        <v>26510</v>
      </c>
      <c r="E18" s="27">
        <v>26583</v>
      </c>
      <c r="F18" s="27">
        <v>26721</v>
      </c>
      <c r="G18" s="27">
        <v>26763</v>
      </c>
      <c r="H18" s="27">
        <v>26777</v>
      </c>
      <c r="I18" s="27">
        <v>26789</v>
      </c>
      <c r="J18" s="27"/>
      <c r="K18" s="27"/>
      <c r="L18" s="27"/>
      <c r="M18" s="27"/>
      <c r="N18" s="27"/>
      <c r="O18" s="27"/>
      <c r="P18" s="117">
        <v>26794</v>
      </c>
    </row>
    <row r="19" spans="2:16" ht="14.1" customHeight="1" thickBot="1" x14ac:dyDescent="0.4">
      <c r="B19" s="13" t="s">
        <v>43</v>
      </c>
      <c r="C19" s="29"/>
      <c r="D19" s="27">
        <v>26579</v>
      </c>
      <c r="E19" s="30">
        <v>26720</v>
      </c>
      <c r="F19" s="30">
        <v>26762</v>
      </c>
      <c r="G19" s="30">
        <v>26776</v>
      </c>
      <c r="H19" s="30">
        <v>26788</v>
      </c>
      <c r="I19" s="30">
        <v>26793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70</v>
      </c>
      <c r="E20" s="33">
        <f>IF(ISNUMBER(E18),E19-E18+1,"")</f>
        <v>138</v>
      </c>
      <c r="F20" s="33">
        <f>IF(ISNUMBER(F18),F19-F18+1,"")</f>
        <v>42</v>
      </c>
      <c r="G20" s="33">
        <f>IF(ISNUMBER(G18),G19-G18+1,"")</f>
        <v>14</v>
      </c>
      <c r="H20" s="33">
        <f>IF(ISNUMBER(H18),H19-H18+1,"")</f>
        <v>12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0.37152777777777779</v>
      </c>
      <c r="D30" s="43">
        <v>6.3888888888888884E-2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0.45624999999999999</v>
      </c>
    </row>
    <row r="31" spans="2:16" ht="14.1" customHeight="1" x14ac:dyDescent="0.35">
      <c r="B31" s="37" t="s">
        <v>170</v>
      </c>
      <c r="C31" s="47">
        <v>0.37291666666666667</v>
      </c>
      <c r="D31" s="7">
        <v>6.3888888888888884E-2</v>
      </c>
      <c r="E31" s="7"/>
      <c r="F31" s="7"/>
      <c r="G31" s="7"/>
      <c r="H31" s="7"/>
      <c r="I31" s="7"/>
      <c r="J31" s="7">
        <v>2.0833333333333332E-2</v>
      </c>
      <c r="K31" s="7">
        <v>1.6666666666666666E-2</v>
      </c>
      <c r="L31" s="7"/>
      <c r="M31" s="7"/>
      <c r="N31" s="7"/>
      <c r="O31" s="48"/>
      <c r="P31" s="46">
        <f>SUM(C31:N31)</f>
        <v>0.47430555555555554</v>
      </c>
    </row>
    <row r="32" spans="2:16" ht="14.1" customHeight="1" x14ac:dyDescent="0.35">
      <c r="B32" s="37" t="s">
        <v>65</v>
      </c>
      <c r="C32" s="49">
        <v>0.15833333333333333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0.15833333333333333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0.21458333333333335</v>
      </c>
      <c r="D34" s="110">
        <f t="shared" ref="D34:P34" si="1">D31-D32-D33</f>
        <v>6.3888888888888884E-2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0.31597222222222221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192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54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-159.80000000000001</v>
      </c>
      <c r="D72" s="60">
        <v>-161.30000000000001</v>
      </c>
      <c r="E72" s="100" t="s">
        <v>118</v>
      </c>
      <c r="F72" s="60">
        <v>21.8</v>
      </c>
      <c r="G72" s="60">
        <v>21.4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-155.9</v>
      </c>
      <c r="D73" s="60">
        <v>-157.69999999999999</v>
      </c>
      <c r="E73" s="102" t="s">
        <v>122</v>
      </c>
      <c r="F73" s="61">
        <v>40.200000000000003</v>
      </c>
      <c r="G73" s="61">
        <v>35.6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-207.6</v>
      </c>
      <c r="D74" s="60">
        <v>-211.5</v>
      </c>
      <c r="E74" s="102" t="s">
        <v>127</v>
      </c>
      <c r="F74" s="62">
        <v>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-125.1</v>
      </c>
      <c r="D75" s="60">
        <v>-129.80000000000001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</v>
      </c>
      <c r="D76" s="60">
        <v>30.1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30.1</v>
      </c>
      <c r="D77" s="60">
        <v>28.9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25.2</v>
      </c>
      <c r="D78" s="60">
        <v>24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23.6</v>
      </c>
      <c r="D79" s="60">
        <v>22.5</v>
      </c>
      <c r="E79" s="100" t="s">
        <v>152</v>
      </c>
      <c r="F79" s="60">
        <v>13.3</v>
      </c>
      <c r="G79" s="60">
        <v>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9.2099999999999999E-6</v>
      </c>
      <c r="D80" s="64">
        <v>9.1400000000000006E-6</v>
      </c>
      <c r="E80" s="102" t="s">
        <v>157</v>
      </c>
      <c r="F80" s="61">
        <v>66.599999999999994</v>
      </c>
      <c r="G80" s="61">
        <v>90.8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2026-07-10T20:39:50Z</dcterms:modified>
</cp:coreProperties>
</file>