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DE0C184D-7866-4E99-B5EC-E8DF91D62F47}" xr6:coauthVersionLast="47" xr6:coauthVersionMax="47" xr10:uidLastSave="{00000000-0000-0000-0000-000000000000}"/>
  <bookViews>
    <workbookView xWindow="62772" yWindow="4356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<sst xmlns="http://schemas.openxmlformats.org/spreadsheetml/2006/main" count="208" uniqueCount="195">
  <si>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</si>
  <si>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</si>
  <si>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</si>
  <si>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</si>
  <si>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</si>
  <si>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</si>
  <si>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</si>
  <si>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</si>
  <si>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</si>
  <si>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</si>
  <si>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</si>
  <si>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</si>
  <si>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</si>
  <si>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</si>
  <si>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</si>
  <si>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</si>
  <si>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</si>
  <si>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</si>
  <si>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</si>
  <si>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</si>
  <si>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</si>
  <si>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</si>
  <si>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</si>
  <si>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</si>
  <si>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</si>
  <si>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</si>
  <si>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</si>
  <si>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</si>
  <si>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</si>
  <si>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</si>
  <si>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</si>
  <si>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</si>
  <si>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</si>
  <si>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</si>
  <si>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</si>
  <si>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</si>
  <si>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</si>
  <si>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</si>
  <si>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</si>
  <si>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</si>
  <si>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</si>
  <si>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</si>
  <si>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</si>
  <si>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</si>
  <si>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</si>
  <si>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</si>
  <si>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</si>
  <si>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</si>
  <si>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</si>
  <si>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</si>
  <si>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</si>
  <si>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</si>
  <si>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</si>
  <si>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</si>
  <si>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</si>
  <si>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</si>
  <si>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</si>
  <si>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</si>
  <si>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</si>
  <si>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</si>
  <si>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</si>
  <si>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</si>
  <si>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</si>
  <si>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</si>
  <si>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</si>
  <si>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</si>
  <si>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</si>
  <si>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</si>
  <si>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</si>
  <si>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</si>
  <si>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</si>
  <si>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</si>
  <si>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</si>
  <si>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</si>
  <si>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</si>
  <si>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</si>
  <si>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</si>
  <si>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</si>
  <si>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</si>
  <si>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</si>
  <si>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</si>
  <si>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</si>
  <si>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</si>
  <si>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</si>
  <si>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</si>
  <si>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</si>
  <si>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</si>
  <si>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</si>
  <si>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</si>
  <si>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</si>
  <si>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</si>
  <si>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</si>
  <si>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</si>
  <si>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</si>
  <si>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</si>
  <si>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</si>
  <si>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</si>
  <si>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</si>
  <si>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</si>
  <si>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</si>
  <si>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</si>
  <si>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</si>
  <si>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</si>
  <si>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</si>
  <si>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</si>
  <si>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</si>
  <si>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</si>
  <si>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</si>
  <si>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</si>
  <si>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</si>
  <si>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</si>
  <si>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</si>
  <si>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</si>
  <si>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</si>
  <si>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</si>
  <si>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</si>
  <si>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</si>
  <si>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</si>
  <si>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</si>
  <si>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</si>
  <si>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</si>
  <si>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</si>
  <si>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</si>
  <si>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</si>
  <si>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</si>
  <si>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</si>
  <si>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</si>
  <si>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</si>
  <si>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</si>
  <si>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</si>
  <si>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</si>
  <si>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</si>
  <si>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</si>
  <si>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</si>
  <si>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</si>
  <si>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</si>
  <si>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</si>
  <si>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</si>
  <si>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</si>
  <si>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</si>
  <si>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</si>
  <si>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</si>
  <si>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</si>
  <si>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</si>
  <si>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</si>
  <si>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</si>
  <si>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</si>
  <si>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</si>
  <si>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</si>
  <si>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</si>
  <si>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</si>
  <si>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</si>
  <si>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</si>
  <si>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</si>
  <si>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</si>
  <si>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</si>
  <si>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</si>
  <si>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</si>
  <si>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</si>
  <si>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</si>
  <si>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</si>
  <si>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</si>
  <si>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</si>
  <si>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</si>
  <si>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</si>
  <si>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</si>
  <si>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</si>
  <si>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</si>
  <si>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</si>
  <si>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</si>
  <si>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</si>
  <si>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</si>
  <si>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</si>
  <si>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</si>
  <si>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</si>
  <si>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</si>
  <si>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</si>
  <si>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</si>
  <si>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</si>
  <si>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</si>
  <si>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</si>
  <si>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</si>
  <si>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</si>
  <si>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</si>
  <si>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</si>
  <si>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</si>
  <si>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신가은</t>
    <phoneticPr fontId="3" type="noConversion"/>
  </si>
  <si>
    <t>월령 40% 이상으로 방풍막 연결</t>
    <phoneticPr fontId="3" type="noConversion"/>
  </si>
  <si>
    <t>[8:00] 높은 습도(VAISALA 83&amp;/ 2.3m 94%)로 인한 관측 대기 / [12:15] 관측 재개</t>
    <phoneticPr fontId="3" type="noConversion"/>
  </si>
  <si>
    <t>-</t>
    <phoneticPr fontId="3" type="noConversion"/>
  </si>
  <si>
    <t>M_025653</t>
    <phoneticPr fontId="3" type="noConversion"/>
  </si>
  <si>
    <t>M_025653 ICS crash로 인해 영상 없음</t>
    <phoneticPr fontId="3" type="noConversion"/>
  </si>
  <si>
    <t>S</t>
    <phoneticPr fontId="3" type="noConversion"/>
  </si>
  <si>
    <t>SE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</si>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</sst>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46206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68.613138686131379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 t="s">
        <v>189</v>
      </c>
      <c r="E9" s="8">
        <v>3.5</v>
      </c>
      <c r="F9" s="8">
        <v>83.3</v>
      </c>
      <c r="G9" s="36" t="s">
        <v>192</v>
      </c>
      <c r="H9" s="8">
        <v>7.1</v>
      </c>
      <c r="I9" s="36">
        <v>78.8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4.9000000000000004</v>
      </c>
      <c r="F10" s="8">
        <v>60</v>
      </c>
      <c r="G10" s="36" t="s">
        <v>193</v>
      </c>
      <c r="H10" s="8">
        <v>3.2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0.81944444444444442</v>
      </c>
      <c r="D11" s="15">
        <v>1.4</v>
      </c>
      <c r="E11" s="15">
        <v>4.7</v>
      </c>
      <c r="F11" s="15">
        <v>67.900000000000006</v>
      </c>
      <c r="G11" s="36" t="s">
        <v>194</v>
      </c>
      <c r="H11" s="15">
        <v>4.9000000000000004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24.458333333333332</v>
      </c>
      <c r="D12" s="19">
        <f>AVERAGE(D9:D11)</f>
        <v>1.35</v>
      </c>
      <c r="E12" s="19">
        <f>AVERAGE(E9:E11)</f>
        <v>4.3666666666666671</v>
      </c>
      <c r="F12" s="20">
        <f>AVERAGE(F9:F11)</f>
        <v>70.400000000000006</v>
      </c>
      <c r="G12" s="21"/>
      <c r="H12" s="22">
        <f>AVERAGE(H9:H11)</f>
        <v>5.0666666666666673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183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0.30069444444444443</v>
      </c>
      <c r="D17" s="28">
        <v>0.30138888888888887</v>
      </c>
      <c r="E17" s="28">
        <v>0.51111111111111107</v>
      </c>
      <c r="F17" s="28">
        <v>0.75069444444444444</v>
      </c>
      <c r="G17" s="28">
        <v>0.79861111111111116</v>
      </c>
      <c r="H17" s="28">
        <v>0.81944444444444442</v>
      </c>
      <c r="I17" s="28">
        <v>0.83888888888888891</v>
      </c>
      <c r="J17" s="28"/>
      <c r="K17" s="28"/>
      <c r="L17" s="28"/>
      <c r="M17" s="28"/>
      <c r="N17" s="28"/>
      <c r="O17" s="28"/>
      <c r="P17" s="28">
        <v>0.84305555555555556</v>
      </c>
    </row>
    <row r="18" spans="2:16" ht="14.1" customHeight="1" x14ac:dyDescent="0.35">
      <c r="B18" s="35" t="s">
        <v>42</v>
      </c>
      <c r="C18" s="27">
        <v>25583</v>
      </c>
      <c r="D18" s="27">
        <v>25584</v>
      </c>
      <c r="E18" s="27">
        <v>25591</v>
      </c>
      <c r="F18" s="27">
        <v>25749</v>
      </c>
      <c r="G18" s="27">
        <v>25781</v>
      </c>
      <c r="H18" s="27">
        <v>25795</v>
      </c>
      <c r="I18" s="27">
        <v>25807</v>
      </c>
      <c r="J18" s="27"/>
      <c r="K18" s="27"/>
      <c r="L18" s="27"/>
      <c r="M18" s="27"/>
      <c r="N18" s="27"/>
      <c r="O18" s="27"/>
      <c r="P18" s="117">
        <v>25812</v>
      </c>
    </row>
    <row r="19" spans="2:16" ht="14.1" customHeight="1" thickBot="1" x14ac:dyDescent="0.4">
      <c r="B19" s="13" t="s">
        <v>43</v>
      </c>
      <c r="C19" s="29"/>
      <c r="D19" s="27">
        <v>25588</v>
      </c>
      <c r="E19" s="30">
        <v>25748</v>
      </c>
      <c r="F19" s="30">
        <v>25780</v>
      </c>
      <c r="G19" s="30">
        <v>25794</v>
      </c>
      <c r="H19" s="30">
        <v>25806</v>
      </c>
      <c r="I19" s="30">
        <v>25811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158</v>
      </c>
      <c r="F20" s="33">
        <f>IF(ISNUMBER(F18),F19-F18+1,"")</f>
        <v>32</v>
      </c>
      <c r="G20" s="33">
        <f>IF(ISNUMBER(G18),G19-G18+1,"")</f>
        <v>14</v>
      </c>
      <c r="H20" s="33">
        <f>IF(ISNUMBER(H18),H19-H18+1,"")</f>
        <v>12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0.39097222222222222</v>
      </c>
      <c r="D30" s="43">
        <v>4.6527777777777779E-2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0.45833333333333331</v>
      </c>
    </row>
    <row r="31" spans="2:16" ht="14.1" customHeight="1" x14ac:dyDescent="0.35">
      <c r="B31" s="37" t="s">
        <v>170</v>
      </c>
      <c r="C31" s="47">
        <v>0.39097222222222222</v>
      </c>
      <c r="D31" s="7">
        <v>4.7222222222222221E-2</v>
      </c>
      <c r="E31" s="7"/>
      <c r="F31" s="7"/>
      <c r="G31" s="7"/>
      <c r="H31" s="7"/>
      <c r="I31" s="7"/>
      <c r="J31" s="7">
        <v>2.0833333333333332E-2</v>
      </c>
      <c r="K31" s="7">
        <v>1.6666666666666666E-2</v>
      </c>
      <c r="L31" s="7"/>
      <c r="M31" s="7"/>
      <c r="N31" s="7"/>
      <c r="O31" s="48"/>
      <c r="P31" s="46">
        <f>SUM(C31:N31)</f>
        <v>0.47569444444444442</v>
      </c>
    </row>
    <row r="32" spans="2:16" ht="14.1" customHeight="1" x14ac:dyDescent="0.35">
      <c r="B32" s="37" t="s">
        <v>65</v>
      </c>
      <c r="C32" s="49">
        <v>0.14930555555555555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0.14930555555555555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0.24166666666666667</v>
      </c>
      <c r="D34" s="110">
        <f t="shared" ref="D34:P34" si="1">D31-D32-D33</f>
        <v>4.7222222222222221E-2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0.32638888888888884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190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188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191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1150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-159.58199999999999</v>
      </c>
      <c r="D72" s="60">
        <v>-161.78100000000001</v>
      </c>
      <c r="E72" s="100" t="s">
        <v>118</v>
      </c>
      <c r="F72" s="60">
        <v>22.1</v>
      </c>
      <c r="G72" s="60">
        <v>21.4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-155.69900000000001</v>
      </c>
      <c r="D73" s="60">
        <v>-158.27000000000001</v>
      </c>
      <c r="E73" s="102" t="s">
        <v>122</v>
      </c>
      <c r="F73" s="61">
        <v>34</v>
      </c>
      <c r="G73" s="61">
        <v>30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-203.87700000000001</v>
      </c>
      <c r="D74" s="60">
        <v>-205.28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-123.875</v>
      </c>
      <c r="D75" s="60">
        <v>-130.82300000000001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32.133000000000003</v>
      </c>
      <c r="D76" s="60">
        <v>29.363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30.190999999999999</v>
      </c>
      <c r="D77" s="60">
        <v>28.347000000000001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25.241</v>
      </c>
      <c r="D78" s="60">
        <v>23.609000000000002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23.576000000000001</v>
      </c>
      <c r="D79" s="60">
        <v>22.27</v>
      </c>
      <c r="E79" s="100" t="s">
        <v>152</v>
      </c>
      <c r="F79" s="60">
        <v>14.9</v>
      </c>
      <c r="G79" s="60">
        <v>6.1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9.02E-6</v>
      </c>
      <c r="D80" s="64">
        <v>9.0299999999999999E-6</v>
      </c>
      <c r="E80" s="102" t="s">
        <v>157</v>
      </c>
      <c r="F80" s="61">
        <v>50.4</v>
      </c>
      <c r="G80" s="61">
        <v>75.599999999999994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187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2026-07-04T20:18:17Z</dcterms:modified>
</cp:coreProperties>
</file>