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180187AD-40FF-406F-8A53-8CEC36537DBB}" xr6:coauthVersionLast="47" xr6:coauthVersionMax="47" xr10:uidLastSave="{00000000-0000-0000-0000-000000000000}"/>
  <bookViews>
    <workbookView xWindow="62700" yWindow="3528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<sst xmlns="http://schemas.openxmlformats.org/spreadsheetml/2006/main" count="213" uniqueCount="199">
  <si>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</si>
  <si>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</si>
  <si>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</si>
  <si>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</si>
  <si>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</si>
  <si>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</si>
  <si>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</si>
  <si>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</si>
  <si>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</si>
  <si>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</si>
  <si>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</si>
  <si>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</si>
  <si>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</si>
  <si>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</si>
  <si>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</si>
  <si>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</si>
  <si>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</si>
  <si>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</si>
  <si>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</si>
  <si>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</si>
  <si>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</si>
  <si>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</si>
  <si>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</si>
  <si>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</si>
  <si>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</si>
  <si>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</si>
  <si>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</si>
  <si>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</si>
  <si>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</si>
  <si>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</si>
  <si>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</si>
  <si>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</si>
  <si>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</si>
  <si>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</si>
  <si>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</si>
  <si>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</si>
  <si>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</si>
  <si>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</si>
  <si>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</si>
  <si>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</si>
  <si>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</si>
  <si>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</si>
  <si>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</si>
  <si>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</si>
  <si>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</si>
  <si>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</si>
  <si>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</si>
  <si>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</si>
  <si>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</si>
  <si>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</si>
  <si>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</si>
  <si>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</si>
  <si>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</si>
  <si>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</si>
  <si>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</si>
  <si>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</si>
  <si>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</si>
  <si>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</si>
  <si>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</si>
  <si>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</si>
  <si>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</si>
  <si>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</si>
  <si>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</si>
  <si>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</si>
  <si>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</si>
  <si>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</si>
  <si>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</si>
  <si>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</si>
  <si>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</si>
  <si>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</si>
  <si>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</si>
  <si>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</si>
  <si>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</si>
  <si>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</si>
  <si>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</si>
  <si>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</si>
  <si>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</si>
  <si>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</si>
  <si>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</si>
  <si>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</si>
  <si>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</si>
  <si>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</si>
  <si>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</si>
  <si>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</si>
  <si>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</si>
  <si>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</si>
  <si>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</si>
  <si>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</si>
  <si>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</si>
  <si>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</si>
  <si>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</si>
  <si>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</si>
  <si>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</si>
  <si>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</si>
  <si>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</si>
  <si>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</si>
  <si>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</si>
  <si>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</si>
  <si>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</si>
  <si>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</si>
  <si>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</si>
  <si>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</si>
  <si>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</si>
  <si>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</si>
  <si>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</si>
  <si>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</si>
  <si>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</si>
  <si>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</si>
  <si>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</si>
  <si>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</si>
  <si>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</si>
  <si>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</si>
  <si>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</si>
  <si>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</si>
  <si>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</si>
  <si>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</si>
  <si>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</si>
  <si>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</si>
  <si>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</si>
  <si>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</si>
  <si>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</si>
  <si>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</si>
  <si>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</si>
  <si>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</si>
  <si>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</si>
  <si>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</si>
  <si>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</si>
  <si>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</si>
  <si>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</si>
  <si>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</si>
  <si>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</si>
  <si>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</si>
  <si>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</si>
  <si>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</si>
  <si>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</si>
  <si>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</si>
  <si>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</si>
  <si>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</si>
  <si>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</si>
  <si>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</si>
  <si>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</si>
  <si>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</si>
  <si>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</si>
  <si>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</si>
  <si>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</si>
  <si>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</si>
  <si>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</si>
  <si>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</si>
  <si>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</si>
  <si>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</si>
  <si>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</si>
  <si>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</si>
  <si>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</si>
  <si>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</si>
  <si>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</si>
  <si>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</si>
  <si>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</si>
  <si>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</si>
  <si>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</si>
  <si>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</si>
  <si>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</si>
  <si>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</si>
  <si>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</si>
  <si>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</si>
  <si>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</si>
  <si>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</si>
  <si>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</si>
  <si>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</si>
  <si>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</si>
  <si>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</si>
  <si>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</si>
  <si>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</si>
  <si>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</si>
  <si>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</si>
  <si>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</si>
  <si>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</si>
  <si>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</si>
  <si>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</si>
  <si>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</si>
  <si>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</si>
  <si>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</si>
  <si>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</si>
  <si>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</si>
  <si>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</si>
  <si>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</si>
  <si>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</si>
  <si>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</si>
  <si>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</si>
  <si>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</si>
  <si>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높은 습도(VAISALA 85%/ 2.3m 95%)로 인한 관측 대기 / [14:55] 관측 재개</t>
    <phoneticPr fontId="3" type="noConversion"/>
  </si>
  <si>
    <t>[17:10] 높은 습도(VAISALA 81%/2.3m 94%) 및 외벽 물기로 인한 관측 대기 / [17:40] 관측 재개</t>
    <phoneticPr fontId="3" type="noConversion"/>
  </si>
  <si>
    <t>E_025291</t>
    <phoneticPr fontId="3" type="noConversion"/>
  </si>
  <si>
    <t>E_025291 방풍막에 의해 가려짐</t>
    <phoneticPr fontId="3" type="noConversion"/>
  </si>
  <si>
    <t>T_025295</t>
    <phoneticPr fontId="3" type="noConversion"/>
  </si>
  <si>
    <t>T_025295 HA limit으로 별이 흐름</t>
    <phoneticPr fontId="3" type="noConversion"/>
  </si>
  <si>
    <t>HA is out of limit으로 BLG 스크립트 #324-326/330 스킵됨</t>
    <phoneticPr fontId="3" type="noConversion"/>
  </si>
  <si>
    <t>NNE</t>
    <phoneticPr fontId="3" type="noConversion"/>
  </si>
  <si>
    <t>ESE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</si>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</sst>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46205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41.159420289855071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188</v>
      </c>
      <c r="E9" s="8">
        <v>8.9</v>
      </c>
      <c r="F9" s="8">
        <v>85.8</v>
      </c>
      <c r="G9" s="36" t="s">
        <v>196</v>
      </c>
      <c r="H9" s="8">
        <v>7.7</v>
      </c>
      <c r="I9" s="36">
        <v>93.1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188</v>
      </c>
      <c r="E10" s="8">
        <v>8.3000000000000007</v>
      </c>
      <c r="F10" s="8">
        <v>82.4</v>
      </c>
      <c r="G10" s="36" t="s">
        <v>197</v>
      </c>
      <c r="H10" s="8">
        <v>2.9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>
        <v>1.6</v>
      </c>
      <c r="E11" s="15">
        <v>5.5</v>
      </c>
      <c r="F11" s="15">
        <v>75.599999999999994</v>
      </c>
      <c r="G11" s="36" t="s">
        <v>198</v>
      </c>
      <c r="H11" s="15">
        <v>2.1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24.459027777777777</v>
      </c>
      <c r="D12" s="19">
        <f>AVERAGE(D9:D11)</f>
        <v>1.6</v>
      </c>
      <c r="E12" s="19">
        <f>AVERAGE(E9:E11)</f>
        <v>7.5666666666666673</v>
      </c>
      <c r="F12" s="20">
        <f>AVERAGE(F9:F11)</f>
        <v>81.266666666666666</v>
      </c>
      <c r="G12" s="21"/>
      <c r="H12" s="22">
        <f>AVERAGE(H9:H11)</f>
        <v>4.2333333333333334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0.30208333333333331</v>
      </c>
      <c r="E17" s="28">
        <v>0.62361111111111112</v>
      </c>
      <c r="F17" s="28">
        <v>0.75624999999999998</v>
      </c>
      <c r="G17" s="28">
        <v>0.8</v>
      </c>
      <c r="H17" s="28">
        <v>0.82152777777777775</v>
      </c>
      <c r="I17" s="28">
        <v>0.84236111111111112</v>
      </c>
      <c r="J17" s="28"/>
      <c r="K17" s="28"/>
      <c r="L17" s="28"/>
      <c r="M17" s="28"/>
      <c r="N17" s="28"/>
      <c r="O17" s="28"/>
      <c r="P17" s="28">
        <v>0.84652777777777777</v>
      </c>
    </row>
    <row r="18" spans="2:16" ht="14.1" customHeight="1" x14ac:dyDescent="0.35">
      <c r="B18" s="35" t="s">
        <v>42</v>
      </c>
      <c r="C18" s="27">
        <v>25221</v>
      </c>
      <c r="D18" s="27">
        <v>25222</v>
      </c>
      <c r="E18" s="27">
        <v>25229</v>
      </c>
      <c r="F18" s="27">
        <v>25303</v>
      </c>
      <c r="G18" s="27">
        <v>25332</v>
      </c>
      <c r="H18" s="27">
        <v>25346</v>
      </c>
      <c r="I18" s="27">
        <v>25358</v>
      </c>
      <c r="J18" s="27"/>
      <c r="K18" s="27"/>
      <c r="L18" s="27"/>
      <c r="M18" s="27"/>
      <c r="N18" s="27"/>
      <c r="O18" s="27"/>
      <c r="P18" s="117">
        <v>25363</v>
      </c>
    </row>
    <row r="19" spans="2:16" ht="14.1" customHeight="1" thickBot="1" x14ac:dyDescent="0.4">
      <c r="B19" s="13" t="s">
        <v>43</v>
      </c>
      <c r="C19" s="29"/>
      <c r="D19" s="27">
        <v>25226</v>
      </c>
      <c r="E19" s="30">
        <v>25302</v>
      </c>
      <c r="F19" s="30">
        <v>25331</v>
      </c>
      <c r="G19" s="30">
        <v>25345</v>
      </c>
      <c r="H19" s="30">
        <v>25357</v>
      </c>
      <c r="I19" s="30">
        <v>25362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74</v>
      </c>
      <c r="F20" s="33">
        <f>IF(ISNUMBER(F18),F19-F18+1,"")</f>
        <v>29</v>
      </c>
      <c r="G20" s="33">
        <f>IF(ISNUMBER(G18),G19-G18+1,"")</f>
        <v>14</v>
      </c>
      <c r="H20" s="33">
        <f>IF(ISNUMBER(H18),H19-H18+1,"")</f>
        <v>12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4.2361111111111113E-2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2.2222222222222223E-2</v>
      </c>
      <c r="K31" s="7">
        <v>1.8055555555555554E-2</v>
      </c>
      <c r="L31" s="7"/>
      <c r="M31" s="7"/>
      <c r="N31" s="7"/>
      <c r="O31" s="48"/>
      <c r="P31" s="46">
        <f>SUM(C31:N31)</f>
        <v>0.47916666666666663</v>
      </c>
    </row>
    <row r="32" spans="2:16" ht="14.1" customHeight="1" x14ac:dyDescent="0.35">
      <c r="B32" s="37" t="s">
        <v>65</v>
      </c>
      <c r="C32" s="49">
        <v>0.28194444444444444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0.28194444444444444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0.11388888888888887</v>
      </c>
      <c r="D34" s="110">
        <f t="shared" ref="D34:P34" si="1">D31-D32-D33</f>
        <v>4.3055555555555555E-2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0.19722222222222219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191</v>
      </c>
      <c r="D36" s="147"/>
      <c r="E36" s="146" t="s">
        <v>193</v>
      </c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189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194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 t="s">
        <v>195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843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-159.39500000000001</v>
      </c>
      <c r="D72" s="60">
        <v>-160.86799999999999</v>
      </c>
      <c r="E72" s="100" t="s">
        <v>118</v>
      </c>
      <c r="F72" s="60">
        <v>22.2</v>
      </c>
      <c r="G72" s="60">
        <v>22.2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-155.45400000000001</v>
      </c>
      <c r="D73" s="60">
        <v>-157.17599999999999</v>
      </c>
      <c r="E73" s="102" t="s">
        <v>122</v>
      </c>
      <c r="F73" s="61">
        <v>42.1</v>
      </c>
      <c r="G73" s="61">
        <v>36.6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-203.23699999999999</v>
      </c>
      <c r="D74" s="60">
        <v>-205.03700000000001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-124.577</v>
      </c>
      <c r="D75" s="60">
        <v>-128.32499999999999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33.026000000000003</v>
      </c>
      <c r="D76" s="60">
        <v>30.838000000000001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31.035</v>
      </c>
      <c r="D77" s="60">
        <v>29.667999999999999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26.106000000000002</v>
      </c>
      <c r="D78" s="60">
        <v>24.776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24.454000000000001</v>
      </c>
      <c r="D79" s="60">
        <v>23.277999999999999</v>
      </c>
      <c r="E79" s="100" t="s">
        <v>152</v>
      </c>
      <c r="F79" s="60">
        <v>15.8</v>
      </c>
      <c r="G79" s="60">
        <v>9.3000000000000007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8.85E-6</v>
      </c>
      <c r="D80" s="64">
        <v>8.7800000000000006E-6</v>
      </c>
      <c r="E80" s="102" t="s">
        <v>157</v>
      </c>
      <c r="F80" s="61">
        <v>68.400000000000006</v>
      </c>
      <c r="G80" s="61">
        <v>76.2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187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2026-07-02T20:24:40Z</dcterms:modified>
</cp:coreProperties>
</file>