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6\2026.07\"/>
    </mc:Choice>
  </mc:AlternateContent>
  <xr:revisionPtr revIDLastSave="0" documentId="13_ncr:1_{D05AD32D-F433-46BC-88D3-B049C18BCF11}" xr6:coauthVersionLast="47" xr6:coauthVersionMax="47" xr10:uidLastSave="{00000000-0000-0000-0000-000000000000}"/>
  <bookViews>
    <workbookView xWindow="61632" yWindow="5952" windowWidth="18996" windowHeight="1518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<sst xmlns="http://schemas.openxmlformats.org/spreadsheetml/2006/main" count="204" uniqueCount="188">
  <si>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</si>
  <si>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</si>
  <si>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</si>
  <si>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</si>
  <si>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</si>
  <si>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</si>
  <si>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</si>
  <si>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</si>
  <si>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</si>
  <si>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</si>
  <si>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</si>
  <si>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</si>
  <si>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</si>
  <si>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</si>
  <si>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</si>
  <si>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</si>
  <si>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</si>
  <si>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</si>
  <si>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</si>
  <si>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</si>
  <si>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</si>
  <si>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</si>
  <si>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</si>
  <si>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</si>
  <si>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</si>
  <si>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</si>
  <si>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</si>
  <si>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</si>
  <si>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</si>
  <si>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</si>
  <si>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</si>
  <si>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</si>
  <si>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</si>
  <si>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</si>
  <si>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</si>
  <si>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</si>
  <si>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</si>
  <si>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</si>
  <si>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</si>
  <si>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</si>
  <si>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</si>
  <si>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</si>
  <si>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</si>
  <si>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</si>
  <si>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</si>
  <si>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</si>
  <si>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</si>
  <si>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</si>
  <si>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</si>
  <si>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</si>
  <si>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</si>
  <si>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</si>
  <si>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</si>
  <si>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</si>
  <si>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</si>
  <si>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</si>
  <si>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</si>
  <si>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</si>
  <si>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</si>
  <si>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</si>
  <si>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</si>
  <si>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</si>
  <si>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</si>
  <si>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</si>
  <si>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</si>
  <si>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</si>
  <si>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</si>
  <si>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</si>
  <si>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</si>
  <si>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</si>
  <si>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</si>
  <si>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</si>
  <si>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</si>
  <si>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</si>
  <si>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</si>
  <si>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</si>
  <si>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</si>
  <si>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</si>
  <si>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</si>
  <si>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</si>
  <si>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</si>
  <si>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</si>
  <si>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</si>
  <si>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</si>
  <si>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</si>
  <si>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</si>
  <si>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</si>
  <si>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</si>
  <si>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</si>
  <si>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</si>
  <si>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</si>
  <si>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</si>
  <si>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</si>
  <si>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</si>
  <si>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</si>
  <si>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</si>
  <si>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</si>
  <si>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</si>
  <si>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</si>
  <si>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</si>
  <si>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</si>
  <si>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</si>
  <si>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</si>
  <si>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</si>
  <si>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</si>
  <si>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</si>
  <si>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</si>
  <si>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</si>
  <si>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</si>
  <si>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</si>
  <si>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</si>
  <si>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</si>
  <si>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</si>
  <si>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</si>
  <si>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</si>
  <si>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</si>
  <si>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</si>
  <si>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</si>
  <si>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</si>
  <si>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</si>
  <si>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</si>
  <si>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</si>
  <si>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</si>
  <si>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</si>
  <si>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</si>
  <si>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</si>
  <si>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</si>
  <si>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</si>
  <si>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</si>
  <si>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</si>
  <si>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</si>
  <si>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</si>
  <si>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</si>
  <si>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</si>
  <si>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</si>
  <si>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</si>
  <si>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</si>
  <si>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</si>
  <si>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</si>
  <si>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</si>
  <si>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</si>
  <si>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</si>
  <si>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</si>
  <si>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</si>
  <si>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</si>
  <si>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</si>
  <si>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</si>
  <si>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</si>
  <si>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</si>
  <si>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</si>
  <si>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</si>
  <si>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</si>
  <si>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</si>
  <si>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</si>
  <si>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</si>
  <si>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</si>
  <si>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</si>
  <si>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</si>
  <si>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</si>
  <si>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</si>
  <si>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</si>
  <si>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</si>
  <si>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</si>
  <si>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</si>
  <si>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</si>
  <si>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</si>
  <si>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</si>
  <si>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</si>
  <si>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</si>
  <si>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</si>
  <si>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</si>
  <si>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</si>
  <si>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</si>
  <si>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</si>
  <si>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</si>
  <si>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</si>
  <si>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B</t>
  </si>
  <si>
    <t xml:space="preserve"> </t>
  </si>
  <si>
    <t>V</t>
  </si>
  <si>
    <t>ALL</t>
    <phoneticPr fontId="3" type="noConversion"/>
  </si>
  <si>
    <t xml:space="preserve">BLG K2 mode(mkk2list.f) LAST No. </t>
    <phoneticPr fontId="3" type="noConversion"/>
  </si>
  <si>
    <t>R</t>
    <phoneticPr fontId="3" type="noConversion"/>
  </si>
  <si>
    <t>신가은</t>
    <phoneticPr fontId="3" type="noConversion"/>
  </si>
  <si>
    <t>월령 40% 이상으로 방풍막 연결</t>
    <phoneticPr fontId="3" type="noConversion"/>
  </si>
  <si>
    <t>-</t>
    <phoneticPr fontId="3" type="noConversion"/>
  </si>
  <si>
    <t>[8:00] 짙은 구름 및 높은 습도(VAISALA 87%/ 2.3m 95%)로 인한 관측 대기 / [18:20] 짙은 구름 및 높은 습도(VAISALA 88%/ 2.3m 95%)로 인한 관측 종료</t>
    <phoneticPr fontId="3" type="noConversion"/>
  </si>
  <si>
    <t>NNE</t>
    <phoneticPr fontId="3" type="noConversion"/>
  </si>
  <si>
    <t>NW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</si>
</sst>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7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20" fontId="5" fillId="0" borderId="26" xfId="0" applyNumberFormat="1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36" fillId="0" borderId="26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checked="Checked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64" zoomScale="145" zoomScaleNormal="145" workbookViewId="0">
      <selection activeCell="D81" sqref="D81"/>
    </sheetView>
  </sheetViews>
  <sheetFormatPr defaultColWidth="0" defaultRowHeight="10.8" zeroHeight="1" x14ac:dyDescent="0.35"/>
  <cols>
    <col min="1" max="1" width="0.77734375" style="65" customWidth="1"/>
    <col min="2" max="2" width="7.77734375" style="65" customWidth="1"/>
    <col min="3" max="16" width="6.77734375" style="65" customWidth="1"/>
    <col min="17" max="17" width="0.77734375" style="65" customWidth="1"/>
    <col min="18" max="18" width="9.21875" style="65" hidden="1" customWidth="1"/>
    <col min="19" max="16384" width="9.21875" style="65" hidden="1"/>
  </cols>
  <sheetData>
    <row r="1" spans="2:16" ht="13.5" customHeight="1" x14ac:dyDescent="0.35"/>
    <row r="2" spans="2:16" ht="14.25" customHeight="1" thickBot="1" x14ac:dyDescent="0.4">
      <c r="B2" s="157" t="s">
        <v>0</v>
      </c>
      <c r="C2" s="15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8">
        <v>46204</v>
      </c>
      <c r="D3" s="159"/>
      <c r="E3" s="1"/>
      <c r="F3" s="1"/>
      <c r="G3" s="1"/>
      <c r="H3" s="1"/>
      <c r="I3" s="1"/>
      <c r="J3" s="1"/>
      <c r="K3" s="66" t="s">
        <v>2</v>
      </c>
      <c r="L3" s="160">
        <f>(P31-(P32+P33))/P31*100</f>
        <v>0</v>
      </c>
      <c r="M3" s="160"/>
      <c r="N3" s="66" t="s">
        <v>3</v>
      </c>
      <c r="O3" s="160">
        <f>(P31-P33)/P31*100</f>
        <v>100</v>
      </c>
      <c r="P3" s="160"/>
    </row>
    <row r="4" spans="2:16" ht="14.25" customHeight="1" x14ac:dyDescent="0.35">
      <c r="B4" s="34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7" t="s">
        <v>6</v>
      </c>
      <c r="C7" s="157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0.36041666666666666</v>
      </c>
      <c r="D9" s="8" t="s">
        <v>184</v>
      </c>
      <c r="E9" s="8">
        <v>10.9</v>
      </c>
      <c r="F9" s="8">
        <v>86.9</v>
      </c>
      <c r="G9" s="36" t="s">
        <v>186</v>
      </c>
      <c r="H9" s="8">
        <v>5.0999999999999996</v>
      </c>
      <c r="I9" s="36">
        <v>97.5</v>
      </c>
      <c r="J9" s="9">
        <f>IF(L9, 1, 0) + IF(M9, 2, 0) + IF(N9, 4, 0) + IF(O9, 8, 0) + IF(P9, 16, 0)</f>
        <v>12</v>
      </c>
      <c r="K9" s="10" t="b">
        <v>0</v>
      </c>
      <c r="L9" s="10" t="b">
        <v>0</v>
      </c>
      <c r="M9" s="10" t="b">
        <v>0</v>
      </c>
      <c r="N9" s="10" t="b">
        <v>1</v>
      </c>
      <c r="O9" s="10" t="b">
        <v>1</v>
      </c>
      <c r="P9" s="10" t="b">
        <v>0</v>
      </c>
    </row>
    <row r="10" spans="2:16" ht="14.25" customHeight="1" x14ac:dyDescent="0.35">
      <c r="B10" s="35" t="s">
        <v>22</v>
      </c>
      <c r="C10" s="7">
        <v>0.58333333333333337</v>
      </c>
      <c r="D10" s="8" t="s">
        <v>184</v>
      </c>
      <c r="E10" s="8">
        <v>10.1</v>
      </c>
      <c r="F10" s="8">
        <v>89.5</v>
      </c>
      <c r="G10" s="36" t="s">
        <v>186</v>
      </c>
      <c r="H10" s="8">
        <v>2.5</v>
      </c>
      <c r="I10" s="11"/>
      <c r="J10" s="9">
        <f>IF(L10, 1, 0) + IF(M10, 2, 0) + IF(N10, 4, 0) + IF(O10, 8, 0) + IF(P10, 16, 0)</f>
        <v>12</v>
      </c>
      <c r="K10" s="12" t="b">
        <v>0</v>
      </c>
      <c r="L10" s="12" t="b">
        <v>0</v>
      </c>
      <c r="M10" s="12" t="b">
        <v>0</v>
      </c>
      <c r="N10" s="12" t="b">
        <v>1</v>
      </c>
      <c r="O10" s="12" t="b">
        <v>1</v>
      </c>
      <c r="P10" s="12" t="b">
        <v>0</v>
      </c>
    </row>
    <row r="11" spans="2:16" ht="14.25" customHeight="1" thickBot="1" x14ac:dyDescent="0.4">
      <c r="B11" s="13" t="s">
        <v>23</v>
      </c>
      <c r="C11" s="14">
        <v>0.76388888888888884</v>
      </c>
      <c r="D11" s="15" t="s">
        <v>184</v>
      </c>
      <c r="E11" s="15">
        <v>9.1999999999999993</v>
      </c>
      <c r="F11" s="15">
        <v>89</v>
      </c>
      <c r="G11" s="36" t="s">
        <v>187</v>
      </c>
      <c r="H11" s="15">
        <v>3.6</v>
      </c>
      <c r="I11" s="16"/>
      <c r="J11" s="9">
        <f>IF(L11, 1, 0) + IF(M11, 2, 0) + IF(N11, 4, 0) + IF(O11, 8, 0) + IF(P11, 16, 0)</f>
        <v>12</v>
      </c>
      <c r="K11" s="12" t="b">
        <v>0</v>
      </c>
      <c r="L11" s="12" t="b">
        <v>0</v>
      </c>
      <c r="M11" s="12" t="b">
        <v>0</v>
      </c>
      <c r="N11" s="12" t="b">
        <v>1</v>
      </c>
      <c r="O11" s="12" t="b">
        <v>1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24.403472222222224</v>
      </c>
      <c r="D12" s="19" t="e">
        <f>AVERAGE(D9:D11)</f>
        <v>#DIV/0!</v>
      </c>
      <c r="E12" s="19">
        <f>AVERAGE(E9:E11)</f>
        <v>10.066666666666666</v>
      </c>
      <c r="F12" s="20">
        <f>AVERAGE(F9:F11)</f>
        <v>88.466666666666654</v>
      </c>
      <c r="G12" s="21"/>
      <c r="H12" s="22">
        <f>AVERAGE(H9:H11)</f>
        <v>3.7333333333333329</v>
      </c>
      <c r="I12" s="23"/>
      <c r="J12" s="24">
        <f>AVERAGE(J9:J11)</f>
        <v>12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7" t="s">
        <v>25</v>
      </c>
      <c r="C14" s="157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164</v>
      </c>
      <c r="D16" s="27" t="s">
        <v>179</v>
      </c>
      <c r="E16" s="27" t="s">
        <v>179</v>
      </c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 t="s">
        <v>164</v>
      </c>
    </row>
    <row r="17" spans="2:16" ht="14.1" customHeight="1" x14ac:dyDescent="0.35">
      <c r="B17" s="35" t="s">
        <v>41</v>
      </c>
      <c r="C17" s="28">
        <v>0.29930555555555555</v>
      </c>
      <c r="D17" s="28">
        <v>0.3</v>
      </c>
      <c r="E17" s="28">
        <v>0.76458333333333328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>
        <v>0.7680555555555556</v>
      </c>
    </row>
    <row r="18" spans="2:16" ht="14.1" customHeight="1" x14ac:dyDescent="0.35">
      <c r="B18" s="35" t="s">
        <v>42</v>
      </c>
      <c r="C18" s="27">
        <v>25209</v>
      </c>
      <c r="D18" s="27">
        <v>25210</v>
      </c>
      <c r="E18" s="27">
        <v>25215</v>
      </c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117">
        <v>25220</v>
      </c>
    </row>
    <row r="19" spans="2:16" ht="14.1" customHeight="1" thickBot="1" x14ac:dyDescent="0.4">
      <c r="B19" s="13" t="s">
        <v>43</v>
      </c>
      <c r="C19" s="29"/>
      <c r="D19" s="27">
        <v>25214</v>
      </c>
      <c r="E19" s="30">
        <v>25219</v>
      </c>
      <c r="F19" s="30"/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5</v>
      </c>
      <c r="E20" s="33">
        <f>IF(ISNUMBER(E18),E19-E18+1,"")</f>
        <v>5</v>
      </c>
      <c r="F20" s="33" t="str">
        <f>IF(ISNUMBER(F18),F19-F18+1,"")</f>
        <v/>
      </c>
      <c r="G20" s="33" t="str">
        <f>IF(ISNUMBER(G18),G19-G18+1,"")</f>
        <v/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6" t="s">
        <v>45</v>
      </c>
      <c r="C22" s="35" t="s">
        <v>21</v>
      </c>
      <c r="D22" s="35" t="s">
        <v>23</v>
      </c>
      <c r="E22" s="35" t="s">
        <v>46</v>
      </c>
      <c r="F22" s="167" t="s">
        <v>47</v>
      </c>
      <c r="G22" s="167"/>
      <c r="H22" s="167"/>
      <c r="I22" s="167"/>
      <c r="J22" s="35" t="s">
        <v>21</v>
      </c>
      <c r="K22" s="35" t="s">
        <v>23</v>
      </c>
      <c r="L22" s="35" t="s">
        <v>46</v>
      </c>
      <c r="M22" s="167" t="s">
        <v>47</v>
      </c>
      <c r="N22" s="167"/>
      <c r="O22" s="167"/>
      <c r="P22" s="167"/>
    </row>
    <row r="23" spans="2:16" ht="13.5" customHeight="1" x14ac:dyDescent="0.35">
      <c r="B23" s="166"/>
      <c r="C23" s="116"/>
      <c r="D23" s="116"/>
      <c r="E23" s="36" t="s">
        <v>48</v>
      </c>
      <c r="F23" s="165"/>
      <c r="G23" s="165"/>
      <c r="H23" s="165"/>
      <c r="I23" s="165"/>
      <c r="J23" s="106"/>
      <c r="K23" s="106"/>
      <c r="L23" s="116" t="s">
        <v>165</v>
      </c>
      <c r="M23" s="165"/>
      <c r="N23" s="165"/>
      <c r="O23" s="165"/>
      <c r="P23" s="165"/>
    </row>
    <row r="24" spans="2:16" ht="13.5" customHeight="1" x14ac:dyDescent="0.35">
      <c r="B24" s="166"/>
      <c r="C24" s="106"/>
      <c r="D24" s="106"/>
      <c r="E24" s="113" t="s">
        <v>178</v>
      </c>
      <c r="F24" s="165"/>
      <c r="G24" s="165"/>
      <c r="H24" s="165"/>
      <c r="I24" s="165"/>
      <c r="J24" s="106"/>
      <c r="K24" s="106"/>
      <c r="L24" s="36" t="s">
        <v>181</v>
      </c>
      <c r="M24" s="168"/>
      <c r="N24" s="169"/>
      <c r="O24" s="169"/>
      <c r="P24" s="170"/>
    </row>
    <row r="25" spans="2:16" ht="13.5" customHeight="1" x14ac:dyDescent="0.35">
      <c r="B25" s="166"/>
      <c r="C25" s="116"/>
      <c r="D25" s="116"/>
      <c r="E25" s="113" t="s">
        <v>171</v>
      </c>
      <c r="F25" s="165"/>
      <c r="G25" s="165"/>
      <c r="H25" s="165"/>
      <c r="I25" s="165"/>
      <c r="J25" s="106"/>
      <c r="K25" s="106"/>
      <c r="L25" s="36" t="s">
        <v>49</v>
      </c>
      <c r="M25" s="165"/>
      <c r="N25" s="165"/>
      <c r="O25" s="165"/>
      <c r="P25" s="165"/>
    </row>
    <row r="26" spans="2:16" ht="13.5" customHeight="1" x14ac:dyDescent="0.35">
      <c r="B26" s="166"/>
      <c r="C26" s="106"/>
      <c r="D26" s="106"/>
      <c r="E26" s="113" t="s">
        <v>165</v>
      </c>
      <c r="F26" s="165"/>
      <c r="G26" s="165"/>
      <c r="H26" s="165"/>
      <c r="I26" s="165"/>
      <c r="J26" s="106"/>
      <c r="K26" s="106"/>
      <c r="L26" s="36" t="s">
        <v>176</v>
      </c>
      <c r="M26" s="165"/>
      <c r="N26" s="165"/>
      <c r="O26" s="165"/>
      <c r="P26" s="165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7" t="s">
        <v>50</v>
      </c>
      <c r="C28" s="157"/>
      <c r="D28" s="157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169</v>
      </c>
      <c r="C30" s="42">
        <v>0.39583333333333331</v>
      </c>
      <c r="D30" s="43">
        <v>4.2361111111111113E-2</v>
      </c>
      <c r="E30" s="43"/>
      <c r="F30" s="43"/>
      <c r="G30" s="43"/>
      <c r="H30" s="43"/>
      <c r="I30" s="43"/>
      <c r="J30" s="43">
        <v>2.0833333333333332E-2</v>
      </c>
      <c r="K30" s="44"/>
      <c r="L30" s="43"/>
      <c r="M30" s="43"/>
      <c r="N30" s="43"/>
      <c r="O30" s="45"/>
      <c r="P30" s="46">
        <f>SUM(C30:J30,L30:N30)</f>
        <v>0.45902777777777776</v>
      </c>
    </row>
    <row r="31" spans="2:16" ht="14.1" customHeight="1" x14ac:dyDescent="0.35">
      <c r="B31" s="37" t="s">
        <v>170</v>
      </c>
      <c r="C31" s="47">
        <v>0.39583333333333331</v>
      </c>
      <c r="D31" s="7">
        <v>4.2361111111111113E-2</v>
      </c>
      <c r="E31" s="7"/>
      <c r="F31" s="7"/>
      <c r="G31" s="7"/>
      <c r="H31" s="7"/>
      <c r="I31" s="7"/>
      <c r="J31" s="7">
        <v>2.0833333333333332E-2</v>
      </c>
      <c r="K31" s="7"/>
      <c r="L31" s="7"/>
      <c r="M31" s="7"/>
      <c r="N31" s="7"/>
      <c r="O31" s="48"/>
      <c r="P31" s="46">
        <f>SUM(C31:N31)</f>
        <v>0.45902777777777776</v>
      </c>
    </row>
    <row r="32" spans="2:16" ht="14.1" customHeight="1" x14ac:dyDescent="0.35">
      <c r="B32" s="37" t="s">
        <v>65</v>
      </c>
      <c r="C32" s="49">
        <v>0.39583333333333331</v>
      </c>
      <c r="D32" s="50">
        <v>4.2361111111111113E-2</v>
      </c>
      <c r="E32" s="50"/>
      <c r="F32" s="50"/>
      <c r="G32" s="50"/>
      <c r="H32" s="50"/>
      <c r="I32" s="50"/>
      <c r="J32" s="50">
        <v>2.0833333333333332E-2</v>
      </c>
      <c r="K32" s="50"/>
      <c r="L32" s="50"/>
      <c r="M32" s="50"/>
      <c r="N32" s="50"/>
      <c r="O32" s="51"/>
      <c r="P32" s="46">
        <f>SUM(C32:N32)</f>
        <v>0.45902777777777776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9" t="s">
        <v>167</v>
      </c>
      <c r="C34" s="110">
        <f>C31-C32-C33</f>
        <v>0</v>
      </c>
      <c r="D34" s="110">
        <f t="shared" ref="D34:P34" si="1">D31-D32-D33</f>
        <v>0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</v>
      </c>
      <c r="I34" s="110">
        <f t="shared" si="1"/>
        <v>0</v>
      </c>
      <c r="J34" s="110">
        <f t="shared" si="1"/>
        <v>0</v>
      </c>
      <c r="K34" s="110">
        <f t="shared" si="1"/>
        <v>0</v>
      </c>
      <c r="L34" s="110">
        <f t="shared" si="1"/>
        <v>0</v>
      </c>
      <c r="M34" s="110">
        <f t="shared" si="1"/>
        <v>0</v>
      </c>
      <c r="N34" s="110">
        <f t="shared" si="1"/>
        <v>0</v>
      </c>
      <c r="O34" s="114"/>
      <c r="P34" s="111">
        <f t="shared" si="1"/>
        <v>0</v>
      </c>
    </row>
    <row r="35" spans="2:16" ht="13.5" customHeight="1" x14ac:dyDescent="0.35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 x14ac:dyDescent="0.35">
      <c r="B36" s="152" t="s">
        <v>67</v>
      </c>
      <c r="C36" s="155"/>
      <c r="D36" s="156"/>
      <c r="E36" s="155"/>
      <c r="F36" s="156"/>
      <c r="G36" s="155"/>
      <c r="H36" s="156"/>
      <c r="I36" s="155"/>
      <c r="J36" s="156"/>
      <c r="K36" s="155"/>
      <c r="L36" s="156"/>
      <c r="M36" s="155"/>
      <c r="N36" s="156"/>
      <c r="O36" s="150"/>
      <c r="P36" s="150"/>
    </row>
    <row r="37" spans="2:16" ht="18" customHeight="1" x14ac:dyDescent="0.35">
      <c r="B37" s="153"/>
      <c r="C37" s="155"/>
      <c r="D37" s="156"/>
      <c r="E37" s="150"/>
      <c r="F37" s="150"/>
      <c r="G37" s="150"/>
      <c r="H37" s="150"/>
      <c r="I37" s="150"/>
      <c r="J37" s="150"/>
      <c r="K37" s="150"/>
      <c r="L37" s="150"/>
      <c r="M37" s="155"/>
      <c r="N37" s="156"/>
      <c r="O37" s="150"/>
      <c r="P37" s="150"/>
    </row>
    <row r="38" spans="2:16" ht="18" customHeight="1" x14ac:dyDescent="0.35">
      <c r="B38" s="153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</row>
    <row r="39" spans="2:16" ht="18" customHeight="1" x14ac:dyDescent="0.35">
      <c r="B39" s="153"/>
      <c r="C39" s="150"/>
      <c r="D39" s="150"/>
      <c r="E39" s="150"/>
      <c r="F39" s="150"/>
      <c r="G39" s="150"/>
      <c r="H39" s="150"/>
      <c r="I39" s="150"/>
      <c r="J39" s="150"/>
      <c r="K39" s="150" t="s">
        <v>177</v>
      </c>
      <c r="L39" s="150"/>
      <c r="M39" s="150"/>
      <c r="N39" s="150"/>
      <c r="O39" s="150"/>
      <c r="P39" s="150"/>
    </row>
    <row r="40" spans="2:16" ht="18" customHeight="1" x14ac:dyDescent="0.35">
      <c r="B40" s="153"/>
      <c r="C40" s="150"/>
      <c r="D40" s="150"/>
      <c r="E40" s="150"/>
      <c r="F40" s="150"/>
      <c r="G40" s="151"/>
      <c r="H40" s="151"/>
      <c r="I40" s="150"/>
      <c r="J40" s="150"/>
      <c r="K40" s="150"/>
      <c r="L40" s="150"/>
      <c r="M40" s="150"/>
      <c r="N40" s="150"/>
      <c r="O40" s="150"/>
      <c r="P40" s="150"/>
    </row>
    <row r="41" spans="2:16" ht="18" customHeight="1" x14ac:dyDescent="0.35">
      <c r="B41" s="154"/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22" t="s">
        <v>185</v>
      </c>
      <c r="C44" s="145"/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24"/>
    </row>
    <row r="45" spans="2:16" ht="14.1" customHeight="1" x14ac:dyDescent="0.35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4"/>
    </row>
    <row r="46" spans="2:16" ht="14.1" customHeight="1" x14ac:dyDescent="0.35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4"/>
    </row>
    <row r="47" spans="2:16" ht="14.1" customHeight="1" x14ac:dyDescent="0.35">
      <c r="B47" s="174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4"/>
    </row>
    <row r="48" spans="2:16" ht="14.1" customHeight="1" x14ac:dyDescent="0.35">
      <c r="B48" s="147"/>
      <c r="C48" s="148"/>
      <c r="D48" s="148"/>
      <c r="E48" s="148"/>
      <c r="F48" s="148"/>
      <c r="G48" s="148"/>
      <c r="H48" s="148"/>
      <c r="I48" s="148"/>
      <c r="J48" s="148"/>
      <c r="K48" s="148"/>
      <c r="L48" s="148"/>
      <c r="M48" s="148"/>
      <c r="N48" s="148"/>
      <c r="O48" s="148"/>
      <c r="P48" s="149"/>
    </row>
    <row r="49" spans="2:16" ht="14.1" customHeight="1" x14ac:dyDescent="0.35">
      <c r="B49" s="146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4"/>
    </row>
    <row r="50" spans="2:16" ht="14.1" customHeight="1" x14ac:dyDescent="0.35">
      <c r="B50" s="12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4"/>
    </row>
    <row r="51" spans="2:16" ht="14.1" customHeight="1" x14ac:dyDescent="0.35">
      <c r="B51" s="122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4"/>
    </row>
    <row r="52" spans="2:16" ht="14.1" customHeight="1" x14ac:dyDescent="0.35">
      <c r="B52" s="122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</row>
    <row r="53" spans="2:16" ht="14.1" customHeight="1" thickBot="1" x14ac:dyDescent="0.4">
      <c r="B53" s="130" t="s">
        <v>168</v>
      </c>
      <c r="C53" s="131"/>
      <c r="D53" s="115"/>
      <c r="E53" s="115"/>
      <c r="F53" s="115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180</v>
      </c>
      <c r="C54" s="126"/>
      <c r="D54" s="126"/>
      <c r="E54" s="126"/>
      <c r="F54" s="112">
        <v>796</v>
      </c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83" t="s">
        <v>69</v>
      </c>
      <c r="C56" s="183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84" t="s">
        <v>70</v>
      </c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6"/>
      <c r="N57" s="187" t="s">
        <v>71</v>
      </c>
      <c r="O57" s="185"/>
      <c r="P57" s="188"/>
    </row>
    <row r="58" spans="2:16" ht="17.100000000000001" customHeight="1" x14ac:dyDescent="0.35">
      <c r="B58" s="189" t="s">
        <v>72</v>
      </c>
      <c r="C58" s="190"/>
      <c r="D58" s="191"/>
      <c r="E58" s="189" t="s">
        <v>73</v>
      </c>
      <c r="F58" s="190"/>
      <c r="G58" s="191"/>
      <c r="H58" s="190" t="s">
        <v>74</v>
      </c>
      <c r="I58" s="190"/>
      <c r="J58" s="190"/>
      <c r="K58" s="192" t="s">
        <v>75</v>
      </c>
      <c r="L58" s="190"/>
      <c r="M58" s="193"/>
      <c r="N58" s="194"/>
      <c r="O58" s="190"/>
      <c r="P58" s="195"/>
    </row>
    <row r="59" spans="2:16" ht="20.100000000000001" customHeight="1" x14ac:dyDescent="0.35">
      <c r="B59" s="118" t="s">
        <v>76</v>
      </c>
      <c r="C59" s="119"/>
      <c r="D59" s="58">
        <v>7</v>
      </c>
      <c r="E59" s="118" t="s">
        <v>77</v>
      </c>
      <c r="F59" s="119"/>
      <c r="G59" s="58" t="b">
        <v>1</v>
      </c>
      <c r="H59" s="120" t="s">
        <v>78</v>
      </c>
      <c r="I59" s="119"/>
      <c r="J59" s="58" t="b">
        <v>1</v>
      </c>
      <c r="K59" s="120" t="s">
        <v>79</v>
      </c>
      <c r="L59" s="119"/>
      <c r="M59" s="58" t="b">
        <v>1</v>
      </c>
      <c r="N59" s="121" t="s">
        <v>80</v>
      </c>
      <c r="O59" s="119"/>
      <c r="P59" s="58" t="b">
        <v>1</v>
      </c>
    </row>
    <row r="60" spans="2:16" ht="20.100000000000001" customHeight="1" x14ac:dyDescent="0.35">
      <c r="B60" s="118" t="s">
        <v>81</v>
      </c>
      <c r="C60" s="119"/>
      <c r="D60" s="58" t="b">
        <v>1</v>
      </c>
      <c r="E60" s="118" t="s">
        <v>82</v>
      </c>
      <c r="F60" s="119"/>
      <c r="G60" s="58" t="b">
        <v>1</v>
      </c>
      <c r="H60" s="120" t="s">
        <v>83</v>
      </c>
      <c r="I60" s="119"/>
      <c r="J60" s="58" t="b">
        <v>1</v>
      </c>
      <c r="K60" s="120" t="s">
        <v>84</v>
      </c>
      <c r="L60" s="119"/>
      <c r="M60" s="58" t="b">
        <v>1</v>
      </c>
      <c r="N60" s="121" t="s">
        <v>85</v>
      </c>
      <c r="O60" s="119"/>
      <c r="P60" s="58" t="b">
        <v>1</v>
      </c>
    </row>
    <row r="61" spans="2:16" ht="20.100000000000001" customHeight="1" x14ac:dyDescent="0.35">
      <c r="B61" s="118" t="s">
        <v>86</v>
      </c>
      <c r="C61" s="119"/>
      <c r="D61" s="58" t="b">
        <v>1</v>
      </c>
      <c r="E61" s="118" t="s">
        <v>87</v>
      </c>
      <c r="F61" s="119"/>
      <c r="G61" s="58" t="b">
        <v>1</v>
      </c>
      <c r="H61" s="120" t="s">
        <v>88</v>
      </c>
      <c r="I61" s="119"/>
      <c r="J61" s="58" t="b">
        <v>1</v>
      </c>
      <c r="K61" s="120" t="s">
        <v>89</v>
      </c>
      <c r="L61" s="119"/>
      <c r="M61" s="58" t="b">
        <v>1</v>
      </c>
      <c r="N61" s="121" t="s">
        <v>90</v>
      </c>
      <c r="O61" s="119"/>
      <c r="P61" s="58" t="b">
        <v>1</v>
      </c>
    </row>
    <row r="62" spans="2:16" ht="20.100000000000001" customHeight="1" x14ac:dyDescent="0.35">
      <c r="B62" s="120" t="s">
        <v>88</v>
      </c>
      <c r="C62" s="119"/>
      <c r="D62" s="58" t="b">
        <v>1</v>
      </c>
      <c r="E62" s="118" t="s">
        <v>91</v>
      </c>
      <c r="F62" s="119"/>
      <c r="G62" s="58" t="b">
        <v>1</v>
      </c>
      <c r="H62" s="120" t="s">
        <v>92</v>
      </c>
      <c r="I62" s="119"/>
      <c r="J62" s="58" t="b">
        <v>0</v>
      </c>
      <c r="K62" s="120" t="s">
        <v>93</v>
      </c>
      <c r="L62" s="119"/>
      <c r="M62" s="58" t="b">
        <v>1</v>
      </c>
      <c r="N62" s="121" t="s">
        <v>83</v>
      </c>
      <c r="O62" s="119"/>
      <c r="P62" s="58" t="b">
        <v>1</v>
      </c>
    </row>
    <row r="63" spans="2:16" ht="20.100000000000001" customHeight="1" x14ac:dyDescent="0.35">
      <c r="B63" s="120" t="s">
        <v>94</v>
      </c>
      <c r="C63" s="119"/>
      <c r="D63" s="58" t="b">
        <v>1</v>
      </c>
      <c r="E63" s="118" t="s">
        <v>95</v>
      </c>
      <c r="F63" s="119"/>
      <c r="G63" s="58" t="b">
        <v>1</v>
      </c>
      <c r="H63" s="68"/>
      <c r="I63" s="69"/>
      <c r="J63" s="70"/>
      <c r="K63" s="120" t="s">
        <v>96</v>
      </c>
      <c r="L63" s="119"/>
      <c r="M63" s="58" t="b">
        <v>1</v>
      </c>
      <c r="N63" s="121" t="s">
        <v>166</v>
      </c>
      <c r="O63" s="119"/>
      <c r="P63" s="58" t="b">
        <v>1</v>
      </c>
    </row>
    <row r="64" spans="2:16" ht="20.100000000000001" customHeight="1" x14ac:dyDescent="0.35">
      <c r="B64" s="120" t="s">
        <v>97</v>
      </c>
      <c r="C64" s="119"/>
      <c r="D64" s="58" t="b">
        <v>0</v>
      </c>
      <c r="E64" s="118" t="s">
        <v>98</v>
      </c>
      <c r="F64" s="119"/>
      <c r="G64" s="58" t="b">
        <v>1</v>
      </c>
      <c r="H64" s="71"/>
      <c r="I64" s="72"/>
      <c r="J64" s="73"/>
      <c r="K64" s="140" t="s">
        <v>99</v>
      </c>
      <c r="L64" s="141"/>
      <c r="M64" s="58" t="b">
        <v>1</v>
      </c>
      <c r="N64" s="74"/>
      <c r="O64" s="75"/>
      <c r="P64" s="76"/>
    </row>
    <row r="65" spans="2:17" ht="20.100000000000001" customHeight="1" x14ac:dyDescent="0.35">
      <c r="B65" s="75"/>
      <c r="C65" s="75"/>
      <c r="D65" s="77" t="b">
        <v>0</v>
      </c>
      <c r="E65" s="118" t="s">
        <v>162</v>
      </c>
      <c r="F65" s="119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00000000000001" customHeight="1" x14ac:dyDescent="0.35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00000000000001" customHeight="1" x14ac:dyDescent="0.35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00000000000001" customHeight="1" thickBot="1" x14ac:dyDescent="0.4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.050000000000001" customHeight="1" x14ac:dyDescent="0.35">
      <c r="B69" s="134" t="s">
        <v>105</v>
      </c>
      <c r="C69" s="134"/>
      <c r="D69" s="81"/>
      <c r="E69" s="81"/>
      <c r="F69" s="136" t="s">
        <v>106</v>
      </c>
      <c r="G69" s="138" t="s">
        <v>107</v>
      </c>
      <c r="H69" s="81"/>
      <c r="I69" s="134" t="s">
        <v>108</v>
      </c>
      <c r="J69" s="134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.050000000000001" customHeight="1" thickBot="1" x14ac:dyDescent="0.25">
      <c r="B70" s="135"/>
      <c r="C70" s="135"/>
      <c r="D70" s="85"/>
      <c r="E70" s="86"/>
      <c r="F70" s="137"/>
      <c r="G70" s="139"/>
      <c r="H70" s="87"/>
      <c r="I70" s="135"/>
      <c r="J70" s="135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00000000000001" customHeight="1" x14ac:dyDescent="0.35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0</v>
      </c>
      <c r="K71" s="98" t="s">
        <v>172</v>
      </c>
      <c r="L71" s="59">
        <v>0</v>
      </c>
      <c r="M71" s="97" t="s">
        <v>115</v>
      </c>
      <c r="N71" s="59">
        <v>0</v>
      </c>
      <c r="O71" s="99" t="s">
        <v>116</v>
      </c>
      <c r="P71" s="59">
        <v>0</v>
      </c>
      <c r="Q71" s="107"/>
    </row>
    <row r="72" spans="2:17" ht="20.100000000000001" customHeight="1" x14ac:dyDescent="0.35">
      <c r="B72" s="100" t="s">
        <v>117</v>
      </c>
      <c r="C72" s="60">
        <v>-159.596</v>
      </c>
      <c r="D72" s="60">
        <v>-160.03299999999999</v>
      </c>
      <c r="E72" s="100" t="s">
        <v>118</v>
      </c>
      <c r="F72" s="60">
        <v>22.2</v>
      </c>
      <c r="G72" s="60">
        <v>21.8</v>
      </c>
      <c r="H72" s="101"/>
      <c r="I72" s="97" t="s">
        <v>119</v>
      </c>
      <c r="J72" s="59">
        <v>0</v>
      </c>
      <c r="K72" s="98" t="s">
        <v>173</v>
      </c>
      <c r="L72" s="59">
        <v>0</v>
      </c>
      <c r="M72" s="98" t="s">
        <v>120</v>
      </c>
      <c r="N72" s="59">
        <v>0</v>
      </c>
      <c r="O72" s="98" t="s">
        <v>175</v>
      </c>
      <c r="P72" s="59">
        <v>0</v>
      </c>
      <c r="Q72" s="107"/>
    </row>
    <row r="73" spans="2:17" ht="20.100000000000001" customHeight="1" x14ac:dyDescent="0.35">
      <c r="B73" s="100" t="s">
        <v>121</v>
      </c>
      <c r="C73" s="60">
        <v>-155.655</v>
      </c>
      <c r="D73" s="60">
        <v>-156.202</v>
      </c>
      <c r="E73" s="102" t="s">
        <v>122</v>
      </c>
      <c r="F73" s="61">
        <v>48.9</v>
      </c>
      <c r="G73" s="61">
        <v>43.8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174</v>
      </c>
      <c r="P73" s="59">
        <v>0</v>
      </c>
      <c r="Q73" s="107"/>
    </row>
    <row r="74" spans="2:17" ht="20.100000000000001" customHeight="1" x14ac:dyDescent="0.35">
      <c r="B74" s="100" t="s">
        <v>126</v>
      </c>
      <c r="C74" s="60">
        <v>-212.86500000000001</v>
      </c>
      <c r="D74" s="60">
        <v>-211.774</v>
      </c>
      <c r="E74" s="102" t="s">
        <v>127</v>
      </c>
      <c r="F74" s="62">
        <v>0</v>
      </c>
      <c r="G74" s="62">
        <v>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00000000000001" customHeight="1" x14ac:dyDescent="0.2">
      <c r="B75" s="100" t="s">
        <v>131</v>
      </c>
      <c r="C75" s="60">
        <v>-125.03</v>
      </c>
      <c r="D75" s="60">
        <v>-125.94799999999999</v>
      </c>
      <c r="E75" s="102" t="s">
        <v>132</v>
      </c>
      <c r="F75" s="62">
        <v>45</v>
      </c>
      <c r="G75" s="62">
        <v>45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00000000000001" customHeight="1" x14ac:dyDescent="0.2">
      <c r="B76" s="100" t="s">
        <v>136</v>
      </c>
      <c r="C76" s="60">
        <v>32.872</v>
      </c>
      <c r="D76" s="60">
        <v>32.162999999999997</v>
      </c>
      <c r="E76" s="102" t="s">
        <v>137</v>
      </c>
      <c r="F76" s="62">
        <v>45</v>
      </c>
      <c r="G76" s="62">
        <v>45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00000000000001" customHeight="1" x14ac:dyDescent="0.35">
      <c r="B77" s="100" t="s">
        <v>141</v>
      </c>
      <c r="C77" s="60">
        <v>30.966999999999999</v>
      </c>
      <c r="D77" s="60">
        <v>30.306999999999999</v>
      </c>
      <c r="E77" s="102" t="s">
        <v>142</v>
      </c>
      <c r="F77" s="62">
        <v>255</v>
      </c>
      <c r="G77" s="62">
        <v>255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00000000000001" customHeight="1" x14ac:dyDescent="0.35">
      <c r="B78" s="100" t="s">
        <v>146</v>
      </c>
      <c r="C78" s="60">
        <v>25.965</v>
      </c>
      <c r="D78" s="60">
        <v>25.343</v>
      </c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0</v>
      </c>
      <c r="O78" s="81"/>
      <c r="P78" s="81"/>
    </row>
    <row r="79" spans="2:17" ht="20.100000000000001" customHeight="1" x14ac:dyDescent="0.35">
      <c r="B79" s="100" t="s">
        <v>151</v>
      </c>
      <c r="C79" s="60">
        <v>24.3</v>
      </c>
      <c r="D79" s="60">
        <v>23.707000000000001</v>
      </c>
      <c r="E79" s="100" t="s">
        <v>152</v>
      </c>
      <c r="F79" s="60">
        <v>14.8</v>
      </c>
      <c r="G79" s="60">
        <v>13.1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00000000000001" customHeight="1" x14ac:dyDescent="0.35">
      <c r="B80" s="105" t="s">
        <v>156</v>
      </c>
      <c r="C80" s="64">
        <v>8.8000000000000004E-6</v>
      </c>
      <c r="D80" s="64">
        <v>8.6799999999999999E-6</v>
      </c>
      <c r="E80" s="102" t="s">
        <v>157</v>
      </c>
      <c r="F80" s="61">
        <v>66</v>
      </c>
      <c r="G80" s="61">
        <v>73.5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61" t="s">
        <v>161</v>
      </c>
      <c r="C84" s="161"/>
    </row>
    <row r="85" spans="2:16" ht="15" customHeight="1" x14ac:dyDescent="0.35">
      <c r="B85" s="162" t="s">
        <v>183</v>
      </c>
      <c r="C85" s="163"/>
      <c r="D85" s="163"/>
      <c r="E85" s="163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4"/>
    </row>
    <row r="86" spans="2:16" ht="15" customHeight="1" x14ac:dyDescent="0.35">
      <c r="B86" s="171"/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3"/>
    </row>
    <row r="87" spans="2:16" ht="15" customHeight="1" x14ac:dyDescent="0.35">
      <c r="B87" s="171"/>
      <c r="C87" s="172"/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3"/>
    </row>
    <row r="88" spans="2:16" ht="15" customHeight="1" x14ac:dyDescent="0.35">
      <c r="B88" s="181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7"/>
    </row>
    <row r="89" spans="2:16" ht="15" customHeight="1" x14ac:dyDescent="0.35">
      <c r="B89" s="175"/>
      <c r="C89" s="176"/>
      <c r="D89" s="176"/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  <c r="P89" s="177"/>
    </row>
    <row r="90" spans="2:16" ht="15" customHeight="1" x14ac:dyDescent="0.35">
      <c r="B90" s="175"/>
      <c r="C90" s="176"/>
      <c r="D90" s="176"/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7"/>
    </row>
    <row r="91" spans="2:16" ht="15" customHeight="1" x14ac:dyDescent="0.35">
      <c r="B91" s="175"/>
      <c r="C91" s="176"/>
      <c r="D91" s="176"/>
      <c r="E91" s="176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7"/>
    </row>
    <row r="92" spans="2:16" ht="15" customHeight="1" x14ac:dyDescent="0.35">
      <c r="B92" s="175"/>
      <c r="C92" s="176"/>
      <c r="D92" s="176"/>
      <c r="E92" s="176"/>
      <c r="F92" s="176"/>
      <c r="G92" s="176"/>
      <c r="H92" s="176"/>
      <c r="I92" s="176"/>
      <c r="J92" s="176"/>
      <c r="K92" s="176"/>
      <c r="L92" s="176"/>
      <c r="M92" s="176"/>
      <c r="N92" s="176"/>
      <c r="O92" s="176"/>
      <c r="P92" s="177"/>
    </row>
    <row r="93" spans="2:16" ht="15" customHeight="1" x14ac:dyDescent="0.35">
      <c r="B93" s="175"/>
      <c r="C93" s="176"/>
      <c r="D93" s="176"/>
      <c r="E93" s="176"/>
      <c r="F93" s="176"/>
      <c r="G93" s="176"/>
      <c r="H93" s="176"/>
      <c r="I93" s="176"/>
      <c r="J93" s="176"/>
      <c r="K93" s="176"/>
      <c r="L93" s="176"/>
      <c r="M93" s="176"/>
      <c r="N93" s="176"/>
      <c r="O93" s="176"/>
      <c r="P93" s="177"/>
    </row>
    <row r="94" spans="2:16" ht="15" customHeight="1" x14ac:dyDescent="0.35">
      <c r="B94" s="175"/>
      <c r="C94" s="176"/>
      <c r="D94" s="176"/>
      <c r="E94" s="176"/>
      <c r="F94" s="176"/>
      <c r="G94" s="176"/>
      <c r="H94" s="176"/>
      <c r="I94" s="176"/>
      <c r="J94" s="176"/>
      <c r="K94" s="176"/>
      <c r="L94" s="176"/>
      <c r="M94" s="176"/>
      <c r="N94" s="176"/>
      <c r="O94" s="176"/>
      <c r="P94" s="177"/>
    </row>
    <row r="95" spans="2:16" ht="15" customHeight="1" x14ac:dyDescent="0.35">
      <c r="B95" s="182"/>
      <c r="C95" s="176"/>
      <c r="D95" s="176"/>
      <c r="E95" s="176"/>
      <c r="F95" s="176"/>
      <c r="G95" s="176"/>
      <c r="H95" s="176"/>
      <c r="I95" s="176"/>
      <c r="J95" s="176"/>
      <c r="K95" s="176"/>
      <c r="L95" s="176"/>
      <c r="M95" s="176"/>
      <c r="N95" s="176"/>
      <c r="O95" s="176"/>
      <c r="P95" s="177"/>
    </row>
    <row r="96" spans="2:16" ht="15" customHeight="1" x14ac:dyDescent="0.35">
      <c r="B96" s="175"/>
      <c r="C96" s="176"/>
      <c r="D96" s="176"/>
      <c r="E96" s="176"/>
      <c r="F96" s="176"/>
      <c r="G96" s="176"/>
      <c r="H96" s="176"/>
      <c r="I96" s="176"/>
      <c r="J96" s="176"/>
      <c r="K96" s="176"/>
      <c r="L96" s="176"/>
      <c r="M96" s="176"/>
      <c r="N96" s="176"/>
      <c r="O96" s="176"/>
      <c r="P96" s="177"/>
    </row>
    <row r="97" spans="2:16" ht="15" customHeight="1" x14ac:dyDescent="0.35">
      <c r="B97" s="175"/>
      <c r="C97" s="176"/>
      <c r="D97" s="176"/>
      <c r="E97" s="176"/>
      <c r="F97" s="176"/>
      <c r="G97" s="176"/>
      <c r="H97" s="176"/>
      <c r="I97" s="176"/>
      <c r="J97" s="176"/>
      <c r="K97" s="176"/>
      <c r="L97" s="176"/>
      <c r="M97" s="176"/>
      <c r="N97" s="176"/>
      <c r="O97" s="176"/>
      <c r="P97" s="177"/>
    </row>
    <row r="98" spans="2:16" ht="15" customHeight="1" x14ac:dyDescent="0.35">
      <c r="B98" s="175"/>
      <c r="C98" s="176"/>
      <c r="D98" s="176"/>
      <c r="E98" s="176"/>
      <c r="F98" s="176"/>
      <c r="G98" s="176"/>
      <c r="H98" s="176"/>
      <c r="I98" s="176"/>
      <c r="J98" s="176"/>
      <c r="K98" s="176"/>
      <c r="L98" s="176"/>
      <c r="M98" s="176"/>
      <c r="N98" s="176"/>
      <c r="O98" s="176"/>
      <c r="P98" s="177"/>
    </row>
    <row r="99" spans="2:16" ht="15" customHeight="1" x14ac:dyDescent="0.35">
      <c r="B99" s="178"/>
      <c r="C99" s="179"/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80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2026-07-01T18:33:12Z</dcterms:modified>
</cp:coreProperties>
</file>