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B867EA37-26FA-4242-B339-B1DC7545DFAD}" xr6:coauthVersionLast="47" xr6:coauthVersionMax="47" xr10:uidLastSave="{00000000-0000-0000-0000-000000000000}"/>
  <bookViews>
    <workbookView xWindow="25440" yWindow="4644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<sst xmlns="http://schemas.openxmlformats.org/spreadsheetml/2006/main" count="211" uniqueCount="198">
  <si>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</si>
  <si>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</si>
  <si>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</si>
  <si>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</si>
  <si>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</si>
  <si>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</si>
  <si>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</si>
  <si>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</si>
  <si>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</si>
  <si>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</si>
  <si>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</si>
  <si>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</si>
  <si>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</si>
  <si>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</si>
  <si>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</si>
  <si>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</si>
  <si>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</si>
  <si>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</si>
  <si>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</si>
  <si>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</si>
  <si>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</si>
  <si>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</si>
  <si>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</si>
  <si>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</si>
  <si>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</si>
  <si>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</si>
  <si>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</si>
  <si>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</si>
  <si>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</si>
  <si>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</si>
  <si>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</si>
  <si>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</si>
  <si>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</si>
  <si>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</si>
  <si>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</si>
  <si>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</si>
  <si>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</si>
  <si>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</si>
  <si>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</si>
  <si>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</si>
  <si>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</si>
  <si>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</si>
  <si>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</si>
  <si>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</si>
  <si>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</si>
  <si>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</si>
  <si>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</si>
  <si>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</si>
  <si>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</si>
  <si>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</si>
  <si>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</si>
  <si>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</si>
  <si>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</si>
  <si>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</si>
  <si>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</si>
  <si>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</si>
  <si>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</si>
  <si>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</si>
  <si>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</si>
  <si>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</si>
  <si>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</si>
  <si>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</si>
  <si>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</si>
  <si>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</si>
  <si>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</si>
  <si>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</si>
  <si>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</si>
  <si>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</si>
  <si>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</si>
  <si>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</si>
  <si>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</si>
  <si>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</si>
  <si>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</si>
  <si>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</si>
  <si>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</si>
  <si>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</si>
  <si>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</si>
  <si>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</si>
  <si>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</si>
  <si>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</si>
  <si>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</si>
  <si>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</si>
  <si>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</si>
  <si>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</si>
  <si>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</si>
  <si>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</si>
  <si>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</si>
  <si>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</si>
  <si>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</si>
  <si>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</si>
  <si>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</si>
  <si>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</si>
  <si>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</si>
  <si>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</si>
  <si>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</si>
  <si>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</si>
  <si>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</si>
  <si>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</si>
  <si>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</si>
  <si>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</si>
  <si>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</si>
  <si>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</si>
  <si>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</si>
  <si>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</si>
  <si>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</si>
  <si>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</si>
  <si>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</si>
  <si>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</si>
  <si>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</si>
  <si>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</si>
  <si>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</si>
  <si>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</si>
  <si>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</si>
  <si>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</si>
  <si>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</si>
  <si>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</si>
  <si>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</si>
  <si>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</si>
  <si>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</si>
  <si>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</si>
  <si>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</si>
  <si>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</si>
  <si>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</si>
  <si>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</si>
  <si>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</si>
  <si>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</si>
  <si>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</si>
  <si>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</si>
  <si>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</si>
  <si>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</si>
  <si>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</si>
  <si>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</si>
  <si>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</si>
  <si>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</si>
  <si>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</si>
  <si>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</si>
  <si>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</si>
  <si>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</si>
  <si>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</si>
  <si>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</si>
  <si>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</si>
  <si>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</si>
  <si>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</si>
  <si>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</si>
  <si>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</si>
  <si>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</si>
  <si>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</si>
  <si>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</si>
  <si>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</si>
  <si>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</si>
  <si>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</si>
  <si>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</si>
  <si>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</si>
  <si>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</si>
  <si>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</si>
  <si>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</si>
  <si>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</si>
  <si>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</si>
  <si>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</si>
  <si>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</si>
  <si>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</si>
  <si>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</si>
  <si>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</si>
  <si>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</si>
  <si>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</si>
  <si>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</si>
  <si>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</si>
  <si>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</si>
  <si>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</si>
  <si>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</si>
  <si>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</si>
  <si>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</si>
  <si>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</si>
  <si>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</si>
  <si>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</si>
  <si>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</si>
  <si>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</si>
  <si>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</si>
  <si>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</si>
  <si>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</si>
  <si>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</si>
  <si>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</si>
  <si>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TMT</t>
    <phoneticPr fontId="3" type="noConversion"/>
  </si>
  <si>
    <t>KSP</t>
    <phoneticPr fontId="3" type="noConversion"/>
  </si>
  <si>
    <t>BLG</t>
    <phoneticPr fontId="3" type="noConversion"/>
  </si>
  <si>
    <t>신가은</t>
    <phoneticPr fontId="3" type="noConversion"/>
  </si>
  <si>
    <t>월령 40% 이상으로 방풍막 연결</t>
    <phoneticPr fontId="3" type="noConversion"/>
  </si>
  <si>
    <t>5s/28k 7s/29k 10s/29k 12s/25k</t>
    <phoneticPr fontId="3" type="noConversion"/>
  </si>
  <si>
    <t>11s/25k 16s/27k 22s/28k</t>
    <phoneticPr fontId="3" type="noConversion"/>
  </si>
  <si>
    <t>M_024532-024533:M</t>
    <phoneticPr fontId="3" type="noConversion"/>
  </si>
  <si>
    <t>M_024540-024541:N</t>
    <phoneticPr fontId="3" type="noConversion"/>
  </si>
  <si>
    <t>M_024653</t>
    <phoneticPr fontId="3" type="noConversion"/>
  </si>
  <si>
    <t>M_024653 ICS crash로 인해 영상 없음</t>
    <phoneticPr fontId="3" type="noConversion"/>
  </si>
  <si>
    <t>-</t>
    <phoneticPr fontId="3" type="noConversion"/>
  </si>
  <si>
    <t>[19:10] 높은 습도(VAISALA 84% / AAT 92.7%) 및 외벽 습기로 인한 관측 대기 / [19:39] 관측 종료</t>
    <phoneticPr fontId="3" type="noConversion"/>
  </si>
  <si>
    <t>SE</t>
    <phoneticPr fontId="3" type="noConversion"/>
  </si>
  <si>
    <t>ESE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</si>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</sst>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46197</v>
      </c>
      <c r="D3" s="159"/>
      <c r="E3" s="1"/>
      <c r="F3" s="1"/>
      <c r="G3" s="1"/>
      <c r="H3" s="1"/>
      <c r="I3" s="1"/>
      <c r="J3" s="1"/>
      <c r="K3" s="66" t="s">
        <v>2</v>
      </c>
      <c r="L3" s="160">
        <f>(P31-(P32+P33))/P31*100</f>
        <v>95.575221238938056</v>
      </c>
      <c r="M3" s="160"/>
      <c r="N3" s="66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0.35902777777777778</v>
      </c>
      <c r="D9" s="8">
        <v>3.5</v>
      </c>
      <c r="E9" s="8">
        <v>6.5</v>
      </c>
      <c r="F9" s="8">
        <v>70.2</v>
      </c>
      <c r="G9" s="36" t="s">
        <v>195</v>
      </c>
      <c r="H9" s="8">
        <v>6.6</v>
      </c>
      <c r="I9" s="36">
        <v>69.400000000000006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1.5</v>
      </c>
      <c r="E10" s="8">
        <v>6.1</v>
      </c>
      <c r="F10" s="8">
        <v>66.7</v>
      </c>
      <c r="G10" s="36" t="s">
        <v>196</v>
      </c>
      <c r="H10" s="8">
        <v>7.1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0.81874999999999998</v>
      </c>
      <c r="D11" s="15" t="s">
        <v>193</v>
      </c>
      <c r="E11" s="15">
        <v>5.5</v>
      </c>
      <c r="F11" s="15">
        <v>82.6</v>
      </c>
      <c r="G11" s="36" t="s">
        <v>197</v>
      </c>
      <c r="H11" s="15">
        <v>5</v>
      </c>
      <c r="I11" s="16"/>
      <c r="J11" s="9">
        <f>IF(L11, 1, 0) + IF(M11, 2, 0) + IF(N11, 4, 0) + IF(O11, 8, 0) + IF(P11, 16, 0)</f>
        <v>4</v>
      </c>
      <c r="K11" s="12" t="b">
        <v>1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2.5</v>
      </c>
      <c r="E12" s="19">
        <f>AVERAGE(E9:E11)</f>
        <v>6.0333333333333341</v>
      </c>
      <c r="F12" s="20">
        <f>AVERAGE(F9:F11)</f>
        <v>73.166666666666671</v>
      </c>
      <c r="G12" s="21"/>
      <c r="H12" s="22">
        <f>AVERAGE(H9:H11)</f>
        <v>6.2333333333333334</v>
      </c>
      <c r="I12" s="23"/>
      <c r="J12" s="24">
        <f>AVERAGE(J9:J11)</f>
        <v>1.3333333333333333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182</v>
      </c>
      <c r="F16" s="27" t="s">
        <v>184</v>
      </c>
      <c r="G16" s="27" t="s">
        <v>183</v>
      </c>
      <c r="H16" s="27" t="s">
        <v>179</v>
      </c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0.30208333333333331</v>
      </c>
      <c r="D17" s="28">
        <v>0.30277777777777776</v>
      </c>
      <c r="E17" s="28">
        <v>0.33750000000000002</v>
      </c>
      <c r="F17" s="28">
        <v>0.36736111111111114</v>
      </c>
      <c r="G17" s="28">
        <v>0.75624999999999998</v>
      </c>
      <c r="H17" s="28">
        <v>0.81944444444444442</v>
      </c>
      <c r="I17" s="28"/>
      <c r="J17" s="28"/>
      <c r="K17" s="28"/>
      <c r="L17" s="28"/>
      <c r="M17" s="28"/>
      <c r="N17" s="28"/>
      <c r="O17" s="28"/>
      <c r="P17" s="28">
        <v>0.82361111111111107</v>
      </c>
    </row>
    <row r="18" spans="2:16" ht="14.1" customHeight="1" x14ac:dyDescent="0.35">
      <c r="B18" s="35" t="s">
        <v>42</v>
      </c>
      <c r="C18" s="27">
        <v>24437</v>
      </c>
      <c r="D18" s="27">
        <v>24438</v>
      </c>
      <c r="E18" s="27">
        <v>24456</v>
      </c>
      <c r="F18" s="27">
        <v>24469</v>
      </c>
      <c r="G18" s="27">
        <v>24721</v>
      </c>
      <c r="H18" s="27">
        <v>24749</v>
      </c>
      <c r="I18" s="27"/>
      <c r="J18" s="27"/>
      <c r="K18" s="27"/>
      <c r="L18" s="27"/>
      <c r="M18" s="27"/>
      <c r="N18" s="27"/>
      <c r="O18" s="27"/>
      <c r="P18" s="117">
        <v>24754</v>
      </c>
    </row>
    <row r="19" spans="2:16" ht="14.1" customHeight="1" thickBot="1" x14ac:dyDescent="0.4">
      <c r="B19" s="13" t="s">
        <v>43</v>
      </c>
      <c r="C19" s="29"/>
      <c r="D19" s="27">
        <v>24450</v>
      </c>
      <c r="E19" s="30">
        <v>24468</v>
      </c>
      <c r="F19" s="30">
        <v>24720</v>
      </c>
      <c r="G19" s="30">
        <v>24748</v>
      </c>
      <c r="H19" s="30">
        <v>24753</v>
      </c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13</v>
      </c>
      <c r="F20" s="33">
        <f>IF(ISNUMBER(F18),F19-F18+1,"")</f>
        <v>252</v>
      </c>
      <c r="G20" s="33">
        <f>IF(ISNUMBER(G18),G19-G18+1,"")</f>
        <v>28</v>
      </c>
      <c r="H20" s="33">
        <f>IF(ISNUMBER(H18),H19-H18+1,"")</f>
        <v>5</v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6">
        <v>0.31597222222222221</v>
      </c>
      <c r="D23" s="116">
        <v>0.31805555555555554</v>
      </c>
      <c r="E23" s="36" t="s">
        <v>48</v>
      </c>
      <c r="F23" s="165" t="s">
        <v>187</v>
      </c>
      <c r="G23" s="165"/>
      <c r="H23" s="165"/>
      <c r="I23" s="165"/>
      <c r="J23" s="106"/>
      <c r="K23" s="106"/>
      <c r="L23" s="116" t="s">
        <v>165</v>
      </c>
      <c r="M23" s="165"/>
      <c r="N23" s="165"/>
      <c r="O23" s="165"/>
      <c r="P23" s="165"/>
    </row>
    <row r="24" spans="2:16" ht="13.5" customHeight="1" x14ac:dyDescent="0.35">
      <c r="B24" s="166"/>
      <c r="C24" s="106"/>
      <c r="D24" s="106"/>
      <c r="E24" s="113" t="s">
        <v>178</v>
      </c>
      <c r="F24" s="165"/>
      <c r="G24" s="165"/>
      <c r="H24" s="165"/>
      <c r="I24" s="165"/>
      <c r="J24" s="106"/>
      <c r="K24" s="106"/>
      <c r="L24" s="36" t="s">
        <v>181</v>
      </c>
      <c r="M24" s="168"/>
      <c r="N24" s="169"/>
      <c r="O24" s="169"/>
      <c r="P24" s="170"/>
    </row>
    <row r="25" spans="2:16" ht="13.5" customHeight="1" x14ac:dyDescent="0.35">
      <c r="B25" s="166"/>
      <c r="C25" s="116">
        <v>0.31944444444444442</v>
      </c>
      <c r="D25" s="116">
        <v>0.32083333333333336</v>
      </c>
      <c r="E25" s="113" t="s">
        <v>171</v>
      </c>
      <c r="F25" s="165" t="s">
        <v>188</v>
      </c>
      <c r="G25" s="165"/>
      <c r="H25" s="165"/>
      <c r="I25" s="165"/>
      <c r="J25" s="106"/>
      <c r="K25" s="106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6"/>
      <c r="D26" s="106"/>
      <c r="E26" s="113" t="s">
        <v>165</v>
      </c>
      <c r="F26" s="165"/>
      <c r="G26" s="165"/>
      <c r="H26" s="165"/>
      <c r="I26" s="165"/>
      <c r="J26" s="106"/>
      <c r="K26" s="106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4.3055555555555555E-2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170</v>
      </c>
      <c r="C31" s="47">
        <v>0.3888888888888889</v>
      </c>
      <c r="D31" s="7">
        <v>4.3055555555555555E-2</v>
      </c>
      <c r="E31" s="7"/>
      <c r="F31" s="7"/>
      <c r="G31" s="7"/>
      <c r="H31" s="7"/>
      <c r="I31" s="7"/>
      <c r="J31" s="7">
        <v>2.0833333333333332E-2</v>
      </c>
      <c r="K31" s="7">
        <v>1.8055555555555554E-2</v>
      </c>
      <c r="L31" s="7"/>
      <c r="M31" s="7"/>
      <c r="N31" s="7"/>
      <c r="O31" s="48"/>
      <c r="P31" s="46">
        <f>SUM(C31:N31)</f>
        <v>0.47083333333333333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2.0833333333333332E-2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0.3888888888888889</v>
      </c>
      <c r="D34" s="110">
        <f t="shared" ref="D34:P34" si="1">D31-D32-D33</f>
        <v>4.3055555555555555E-2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1.8055555555555554E-2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0.45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2" t="s">
        <v>67</v>
      </c>
      <c r="C36" s="155" t="s">
        <v>189</v>
      </c>
      <c r="D36" s="156"/>
      <c r="E36" s="155" t="s">
        <v>190</v>
      </c>
      <c r="F36" s="156"/>
      <c r="G36" s="155" t="s">
        <v>191</v>
      </c>
      <c r="H36" s="156"/>
      <c r="I36" s="155"/>
      <c r="J36" s="156"/>
      <c r="K36" s="155"/>
      <c r="L36" s="156"/>
      <c r="M36" s="155"/>
      <c r="N36" s="156"/>
      <c r="O36" s="150"/>
      <c r="P36" s="150"/>
    </row>
    <row r="37" spans="2:16" ht="18" customHeight="1" x14ac:dyDescent="0.35">
      <c r="B37" s="153"/>
      <c r="C37" s="155"/>
      <c r="D37" s="156"/>
      <c r="E37" s="150"/>
      <c r="F37" s="150"/>
      <c r="G37" s="150"/>
      <c r="H37" s="150"/>
      <c r="I37" s="150"/>
      <c r="J37" s="150"/>
      <c r="K37" s="150"/>
      <c r="L37" s="150"/>
      <c r="M37" s="155"/>
      <c r="N37" s="156"/>
      <c r="O37" s="150"/>
      <c r="P37" s="150"/>
    </row>
    <row r="38" spans="2:16" ht="18" customHeight="1" x14ac:dyDescent="0.35">
      <c r="B38" s="153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3"/>
      <c r="C39" s="150"/>
      <c r="D39" s="150"/>
      <c r="E39" s="150"/>
      <c r="F39" s="150"/>
      <c r="G39" s="150"/>
      <c r="H39" s="150"/>
      <c r="I39" s="150"/>
      <c r="J39" s="150"/>
      <c r="K39" s="150" t="s">
        <v>177</v>
      </c>
      <c r="L39" s="150"/>
      <c r="M39" s="150"/>
      <c r="N39" s="150"/>
      <c r="O39" s="150"/>
      <c r="P39" s="150"/>
    </row>
    <row r="40" spans="2:16" ht="18" customHeight="1" x14ac:dyDescent="0.35">
      <c r="B40" s="153"/>
      <c r="C40" s="150"/>
      <c r="D40" s="150"/>
      <c r="E40" s="150"/>
      <c r="F40" s="150"/>
      <c r="G40" s="151"/>
      <c r="H40" s="151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4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192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 t="s">
        <v>194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74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180</v>
      </c>
      <c r="C54" s="126"/>
      <c r="D54" s="126"/>
      <c r="E54" s="126"/>
      <c r="F54" s="112">
        <v>253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3" t="s">
        <v>69</v>
      </c>
      <c r="C56" s="18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4" t="s">
        <v>70</v>
      </c>
      <c r="C57" s="185"/>
      <c r="D57" s="185"/>
      <c r="E57" s="185"/>
      <c r="F57" s="185"/>
      <c r="G57" s="185"/>
      <c r="H57" s="185"/>
      <c r="I57" s="185"/>
      <c r="J57" s="185"/>
      <c r="K57" s="185"/>
      <c r="L57" s="185"/>
      <c r="M57" s="186"/>
      <c r="N57" s="187" t="s">
        <v>71</v>
      </c>
      <c r="O57" s="185"/>
      <c r="P57" s="188"/>
    </row>
    <row r="58" spans="2:16" ht="17.100000000000001" customHeight="1" x14ac:dyDescent="0.35">
      <c r="B58" s="189" t="s">
        <v>72</v>
      </c>
      <c r="C58" s="190"/>
      <c r="D58" s="191"/>
      <c r="E58" s="189" t="s">
        <v>73</v>
      </c>
      <c r="F58" s="190"/>
      <c r="G58" s="191"/>
      <c r="H58" s="190" t="s">
        <v>74</v>
      </c>
      <c r="I58" s="190"/>
      <c r="J58" s="190"/>
      <c r="K58" s="192" t="s">
        <v>75</v>
      </c>
      <c r="L58" s="190"/>
      <c r="M58" s="193"/>
      <c r="N58" s="194"/>
      <c r="O58" s="190"/>
      <c r="P58" s="195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0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-159.26300000000001</v>
      </c>
      <c r="D72" s="60">
        <v>-161.505</v>
      </c>
      <c r="E72" s="100" t="s">
        <v>118</v>
      </c>
      <c r="F72" s="60">
        <v>22.5</v>
      </c>
      <c r="G72" s="60">
        <v>21.9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-155.09</v>
      </c>
      <c r="D73" s="60">
        <v>-157.786</v>
      </c>
      <c r="E73" s="102" t="s">
        <v>122</v>
      </c>
      <c r="F73" s="61">
        <v>30</v>
      </c>
      <c r="G73" s="61">
        <v>35.5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-204.458</v>
      </c>
      <c r="D74" s="60">
        <v>-204.94399999999999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-122.482</v>
      </c>
      <c r="D75" s="60">
        <v>-130.17699999999999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32.835999999999999</v>
      </c>
      <c r="D76" s="60">
        <v>30.462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30.771000000000001</v>
      </c>
      <c r="D77" s="60">
        <v>29.291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25.795999999999999</v>
      </c>
      <c r="D78" s="60">
        <v>24.393000000000001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24.224</v>
      </c>
      <c r="D79" s="60">
        <v>22.869</v>
      </c>
      <c r="E79" s="100" t="s">
        <v>152</v>
      </c>
      <c r="F79" s="60">
        <v>16.899999999999999</v>
      </c>
      <c r="G79" s="60">
        <v>7.3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8.5399999999999996E-6</v>
      </c>
      <c r="D80" s="64">
        <v>8.5799999999999992E-6</v>
      </c>
      <c r="E80" s="102" t="s">
        <v>157</v>
      </c>
      <c r="F80" s="61">
        <v>39.299999999999997</v>
      </c>
      <c r="G80" s="61">
        <v>86.7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186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71"/>
      <c r="C86" s="172"/>
      <c r="D86" s="172"/>
      <c r="E86" s="172"/>
      <c r="F86" s="172"/>
      <c r="G86" s="172"/>
      <c r="H86" s="172"/>
      <c r="I86" s="172"/>
      <c r="J86" s="172"/>
      <c r="K86" s="172"/>
      <c r="L86" s="172"/>
      <c r="M86" s="172"/>
      <c r="N86" s="172"/>
      <c r="O86" s="172"/>
      <c r="P86" s="173"/>
    </row>
    <row r="87" spans="2:16" ht="15" customHeight="1" x14ac:dyDescent="0.35">
      <c r="B87" s="171"/>
      <c r="C87" s="172"/>
      <c r="D87" s="172"/>
      <c r="E87" s="172"/>
      <c r="F87" s="172"/>
      <c r="G87" s="172"/>
      <c r="H87" s="172"/>
      <c r="I87" s="172"/>
      <c r="J87" s="172"/>
      <c r="K87" s="172"/>
      <c r="L87" s="172"/>
      <c r="M87" s="172"/>
      <c r="N87" s="172"/>
      <c r="O87" s="172"/>
      <c r="P87" s="173"/>
    </row>
    <row r="88" spans="2:16" ht="15" customHeight="1" x14ac:dyDescent="0.35">
      <c r="B88" s="181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35">
      <c r="B89" s="175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3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3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3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3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3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35">
      <c r="B95" s="182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3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3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3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35">
      <c r="B99" s="178"/>
      <c r="C99" s="179"/>
      <c r="D99" s="179"/>
      <c r="E99" s="179"/>
      <c r="F99" s="179"/>
      <c r="G99" s="179"/>
      <c r="H99" s="179"/>
      <c r="I99" s="179"/>
      <c r="J99" s="179"/>
      <c r="K99" s="179"/>
      <c r="L99" s="179"/>
      <c r="M99" s="179"/>
      <c r="N99" s="179"/>
      <c r="O99" s="179"/>
      <c r="P99" s="18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2026-06-24T19:51:40Z</dcterms:modified>
</cp:coreProperties>
</file>