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F7F7953D-FD16-4698-9C1B-6001A76A7C4F}" xr6:coauthVersionLast="47" xr6:coauthVersionMax="47" xr10:uidLastSave="{00000000-0000-0000-0000-000000000000}"/>
  <bookViews>
    <workbookView xWindow="26088" yWindow="8856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<sst xmlns="http://schemas.openxmlformats.org/spreadsheetml/2006/main" count="211" uniqueCount="196">
  <si>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</si>
  <si>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</si>
  <si>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</si>
  <si>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</si>
  <si>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</si>
  <si>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</si>
  <si>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</si>
  <si>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</si>
  <si>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</si>
  <si>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</si>
  <si>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</si>
  <si>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</si>
  <si>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</si>
  <si>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</si>
  <si>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</si>
  <si>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</si>
  <si>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</si>
  <si>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</si>
  <si>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</si>
  <si>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</si>
  <si>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</si>
  <si>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</si>
  <si>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</si>
  <si>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</si>
  <si>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</si>
  <si>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</si>
  <si>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</si>
  <si>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</si>
  <si>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</si>
  <si>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</si>
  <si>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</si>
  <si>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</si>
  <si>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</si>
  <si>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</si>
  <si>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</si>
  <si>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</si>
  <si>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</si>
  <si>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</si>
  <si>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</si>
  <si>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</si>
  <si>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</si>
  <si>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</si>
  <si>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</si>
  <si>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</si>
  <si>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</si>
  <si>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</si>
  <si>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</si>
  <si>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</si>
  <si>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</si>
  <si>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</si>
  <si>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</si>
  <si>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</si>
  <si>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</si>
  <si>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</si>
  <si>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</si>
  <si>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</si>
  <si>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</si>
  <si>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</si>
  <si>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</si>
  <si>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</si>
  <si>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</si>
  <si>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</si>
  <si>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</si>
  <si>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</si>
  <si>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</si>
  <si>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</si>
  <si>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</si>
  <si>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</si>
  <si>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</si>
  <si>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</si>
  <si>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</si>
  <si>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</si>
  <si>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</si>
  <si>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</si>
  <si>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</si>
  <si>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</si>
  <si>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</si>
  <si>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</si>
  <si>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</si>
  <si>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</si>
  <si>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</si>
  <si>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</si>
  <si>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</si>
  <si>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</si>
  <si>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</si>
  <si>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</si>
  <si>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</si>
  <si>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</si>
  <si>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</si>
  <si>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</si>
  <si>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</si>
  <si>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</si>
  <si>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</si>
  <si>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</si>
  <si>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</si>
  <si>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</si>
  <si>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</si>
  <si>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</si>
  <si>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</si>
  <si>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</si>
  <si>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</si>
  <si>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</si>
  <si>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</si>
  <si>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</si>
  <si>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</si>
  <si>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</si>
  <si>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</si>
  <si>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</si>
  <si>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</si>
  <si>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</si>
  <si>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</si>
  <si>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</si>
  <si>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</si>
  <si>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</si>
  <si>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</si>
  <si>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</si>
  <si>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</si>
  <si>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</si>
  <si>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</si>
  <si>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</si>
  <si>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</si>
  <si>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</si>
  <si>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</si>
  <si>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</si>
  <si>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</si>
  <si>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</si>
  <si>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</si>
  <si>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</si>
  <si>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</si>
  <si>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</si>
  <si>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</si>
  <si>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</si>
  <si>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</si>
  <si>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</si>
  <si>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</si>
  <si>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</si>
  <si>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</si>
  <si>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</si>
  <si>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</si>
  <si>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</si>
  <si>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</si>
  <si>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</si>
  <si>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</si>
  <si>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</si>
  <si>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</si>
  <si>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</si>
  <si>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</si>
  <si>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</si>
  <si>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</si>
  <si>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</si>
  <si>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</si>
  <si>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</si>
  <si>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</si>
  <si>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</si>
  <si>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</si>
  <si>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</si>
  <si>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</si>
  <si>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</si>
  <si>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</si>
  <si>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</si>
  <si>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</si>
  <si>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</si>
  <si>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</si>
  <si>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</si>
  <si>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</si>
  <si>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</si>
  <si>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</si>
  <si>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</si>
  <si>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</si>
  <si>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</si>
  <si>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</si>
  <si>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</si>
  <si>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</si>
  <si>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</si>
  <si>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</si>
  <si>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</si>
  <si>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</si>
  <si>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</si>
  <si>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</si>
  <si>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</si>
  <si>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</si>
  <si>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</si>
  <si>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</si>
  <si>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</si>
  <si>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</si>
  <si>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</si>
  <si>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신가은</t>
    <phoneticPr fontId="3" type="noConversion"/>
  </si>
  <si>
    <t>월령 40% 이상으로 방풍막 연결</t>
    <phoneticPr fontId="3" type="noConversion"/>
  </si>
  <si>
    <t>[9:02] 높은 습도(VAISLALA 81% / 2.3m 92%) 및 외벽 습기로 인한 관측 대기 / [10:40] 관측 재개</t>
    <phoneticPr fontId="3" type="noConversion"/>
  </si>
  <si>
    <t>I_024378</t>
    <phoneticPr fontId="3" type="noConversion"/>
  </si>
  <si>
    <t>I_024378 filter B값 누락됨</t>
    <phoneticPr fontId="3" type="noConversion"/>
  </si>
  <si>
    <t>컴퓨터실 에어컨 작동 안 됨</t>
    <phoneticPr fontId="3" type="noConversion"/>
  </si>
  <si>
    <t>S</t>
    <phoneticPr fontId="3" type="noConversion"/>
  </si>
  <si>
    <t>SE</t>
    <phoneticPr fontId="3" type="noConversion"/>
  </si>
  <si>
    <t>35s/27k 26s/26k 16s/20k 12s/20k</t>
    <phoneticPr fontId="3" type="noConversion"/>
  </si>
  <si>
    <t>25s/23k 18s/23k 15s/27k 10s/25k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</si>
</sst>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46196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85.555555555555557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0.35833333333333334</v>
      </c>
      <c r="D9" s="8">
        <v>2.6</v>
      </c>
      <c r="E9" s="8">
        <v>4.2</v>
      </c>
      <c r="F9" s="8">
        <v>79.599999999999994</v>
      </c>
      <c r="G9" s="36" t="s">
        <v>192</v>
      </c>
      <c r="H9" s="8">
        <v>2.1</v>
      </c>
      <c r="I9" s="36">
        <v>59.3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4.7</v>
      </c>
      <c r="F10" s="8">
        <v>72.099999999999994</v>
      </c>
      <c r="G10" s="36" t="s">
        <v>193</v>
      </c>
      <c r="H10" s="8">
        <v>7.1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>
        <v>1.2</v>
      </c>
      <c r="E11" s="15">
        <v>5.3</v>
      </c>
      <c r="F11" s="15">
        <v>54.1</v>
      </c>
      <c r="G11" s="36" t="s">
        <v>193</v>
      </c>
      <c r="H11" s="15">
        <v>4.5999999999999996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24.460416666666667</v>
      </c>
      <c r="D12" s="19">
        <f>AVERAGE(D9:D11)</f>
        <v>1.8666666666666669</v>
      </c>
      <c r="E12" s="19">
        <f>AVERAGE(E9:E11)</f>
        <v>4.7333333333333334</v>
      </c>
      <c r="F12" s="20">
        <f>AVERAGE(F9:F11)</f>
        <v>68.599999999999994</v>
      </c>
      <c r="G12" s="21"/>
      <c r="H12" s="22">
        <f>AVERAGE(H9:H11)</f>
        <v>4.5999999999999996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182</v>
      </c>
      <c r="F16" s="27" t="s">
        <v>185</v>
      </c>
      <c r="G16" s="27" t="s">
        <v>184</v>
      </c>
      <c r="H16" s="27" t="s">
        <v>183</v>
      </c>
      <c r="I16" s="27" t="s">
        <v>182</v>
      </c>
      <c r="J16" s="27" t="s">
        <v>179</v>
      </c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0.29930555555555555</v>
      </c>
      <c r="D17" s="28">
        <v>0.3</v>
      </c>
      <c r="E17" s="28">
        <v>0.34513888888888888</v>
      </c>
      <c r="F17" s="28">
        <v>0.37013888888888891</v>
      </c>
      <c r="G17" s="28">
        <v>0.75624999999999998</v>
      </c>
      <c r="H17" s="28">
        <v>0.80069444444444449</v>
      </c>
      <c r="I17" s="28">
        <v>0.82430555555555551</v>
      </c>
      <c r="J17" s="28">
        <v>0.84930555555555554</v>
      </c>
      <c r="K17" s="28"/>
      <c r="L17" s="28"/>
      <c r="M17" s="28"/>
      <c r="N17" s="28"/>
      <c r="O17" s="28"/>
      <c r="P17" s="28">
        <v>0.8618055555555556</v>
      </c>
    </row>
    <row r="18" spans="2:16" ht="14.1" customHeight="1" x14ac:dyDescent="0.35">
      <c r="B18" s="35" t="s">
        <v>42</v>
      </c>
      <c r="C18" s="27">
        <v>24137</v>
      </c>
      <c r="D18" s="27">
        <v>24138</v>
      </c>
      <c r="E18" s="27">
        <v>24144</v>
      </c>
      <c r="F18" s="27">
        <v>24157</v>
      </c>
      <c r="G18" s="27">
        <v>24366</v>
      </c>
      <c r="H18" s="27">
        <v>24395</v>
      </c>
      <c r="I18" s="27">
        <v>24411</v>
      </c>
      <c r="J18" s="27">
        <v>24423</v>
      </c>
      <c r="K18" s="27"/>
      <c r="L18" s="27"/>
      <c r="M18" s="27"/>
      <c r="N18" s="27"/>
      <c r="O18" s="27"/>
      <c r="P18" s="117">
        <v>24436</v>
      </c>
    </row>
    <row r="19" spans="2:16" ht="14.1" customHeight="1" thickBot="1" x14ac:dyDescent="0.4">
      <c r="B19" s="13" t="s">
        <v>43</v>
      </c>
      <c r="C19" s="29"/>
      <c r="D19" s="27">
        <v>24142</v>
      </c>
      <c r="E19" s="30">
        <v>24156</v>
      </c>
      <c r="F19" s="30">
        <v>24365</v>
      </c>
      <c r="G19" s="30">
        <v>24394</v>
      </c>
      <c r="H19" s="30">
        <v>24410</v>
      </c>
      <c r="I19" s="30">
        <v>24422</v>
      </c>
      <c r="J19" s="30">
        <v>24435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13</v>
      </c>
      <c r="F20" s="33">
        <f>IF(ISNUMBER(F18),F19-F18+1,"")</f>
        <v>209</v>
      </c>
      <c r="G20" s="33">
        <f>IF(ISNUMBER(G18),G19-G18+1,"")</f>
        <v>29</v>
      </c>
      <c r="H20" s="33">
        <f>IF(ISNUMBER(H18),H19-H18+1,"")</f>
        <v>16</v>
      </c>
      <c r="I20" s="33">
        <f t="shared" ref="I20:O20" si="0">IF(ISNUMBER(I18),I19-I18+1,"")</f>
        <v>12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>
        <v>0.84930555555555554</v>
      </c>
      <c r="K23" s="106">
        <v>0.85277777777777775</v>
      </c>
      <c r="L23" s="116" t="s">
        <v>165</v>
      </c>
      <c r="M23" s="156" t="s">
        <v>194</v>
      </c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>
        <v>0.85347222222222219</v>
      </c>
      <c r="K25" s="106">
        <v>0.8569444444444444</v>
      </c>
      <c r="L25" s="36" t="s">
        <v>49</v>
      </c>
      <c r="M25" s="156" t="s">
        <v>195</v>
      </c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4.3749999999999997E-2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0.46041666666666664</v>
      </c>
    </row>
    <row r="31" spans="2:16" ht="14.1" customHeight="1" x14ac:dyDescent="0.35">
      <c r="B31" s="37" t="s">
        <v>170</v>
      </c>
      <c r="C31" s="47">
        <v>0.39583333333333331</v>
      </c>
      <c r="D31" s="7">
        <v>4.3749999999999997E-2</v>
      </c>
      <c r="E31" s="7"/>
      <c r="F31" s="7"/>
      <c r="G31" s="7"/>
      <c r="H31" s="7"/>
      <c r="I31" s="7"/>
      <c r="J31" s="7">
        <v>2.2916666666666665E-2</v>
      </c>
      <c r="K31" s="7">
        <v>3.7499999999999999E-2</v>
      </c>
      <c r="L31" s="7"/>
      <c r="M31" s="7"/>
      <c r="N31" s="7"/>
      <c r="O31" s="48"/>
      <c r="P31" s="46">
        <f>SUM(C31:N31)</f>
        <v>0.49999999999999994</v>
      </c>
    </row>
    <row r="32" spans="2:16" ht="14.1" customHeight="1" x14ac:dyDescent="0.35">
      <c r="B32" s="37" t="s">
        <v>65</v>
      </c>
      <c r="C32" s="49">
        <v>7.2222222222222215E-2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7.2222222222222215E-2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0.32361111111111107</v>
      </c>
      <c r="D34" s="110">
        <f t="shared" ref="D34:P34" si="1">D31-D32-D33</f>
        <v>4.3749999999999997E-2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2.2916666666666665E-2</v>
      </c>
      <c r="K34" s="110">
        <f t="shared" si="1"/>
        <v>3.7499999999999999E-2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0.4277777777777777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 t="s">
        <v>189</v>
      </c>
      <c r="D36" s="147"/>
      <c r="E36" s="146"/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188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190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47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-159.59200000000001</v>
      </c>
      <c r="D72" s="60">
        <v>-161.47800000000001</v>
      </c>
      <c r="E72" s="100" t="s">
        <v>118</v>
      </c>
      <c r="F72" s="60">
        <v>21.6</v>
      </c>
      <c r="G72" s="60">
        <v>22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-155.63999999999999</v>
      </c>
      <c r="D73" s="60">
        <v>-157.905</v>
      </c>
      <c r="E73" s="102" t="s">
        <v>122</v>
      </c>
      <c r="F73" s="61">
        <v>33</v>
      </c>
      <c r="G73" s="61">
        <v>26.5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-203.76400000000001</v>
      </c>
      <c r="D74" s="60">
        <v>-212.59700000000001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-124.477</v>
      </c>
      <c r="D75" s="60">
        <v>-130.328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32.308999999999997</v>
      </c>
      <c r="D76" s="60">
        <v>30.460999999999999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30.399000000000001</v>
      </c>
      <c r="D77" s="60">
        <v>29.236999999999998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25.456</v>
      </c>
      <c r="D78" s="60">
        <v>24.321999999999999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23.838000000000001</v>
      </c>
      <c r="D79" s="60">
        <v>22.85</v>
      </c>
      <c r="E79" s="100" t="s">
        <v>152</v>
      </c>
      <c r="F79" s="60">
        <v>15</v>
      </c>
      <c r="G79" s="60">
        <v>7.1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8.3899999999999993E-6</v>
      </c>
      <c r="D80" s="64">
        <v>8.2400000000000007E-6</v>
      </c>
      <c r="E80" s="102" t="s">
        <v>157</v>
      </c>
      <c r="F80" s="61">
        <v>46.9</v>
      </c>
      <c r="G80" s="61">
        <v>60.1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187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 t="s">
        <v>191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2026-06-23T20:47:56Z</dcterms:modified>
</cp:coreProperties>
</file>