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77BC44C5-9153-4E01-B398-8030EE7E3F3B}" xr6:coauthVersionLast="47" xr6:coauthVersionMax="47" xr10:uidLastSave="{00000000-0000-0000-0000-000000000000}"/>
  <bookViews>
    <workbookView xWindow="61284" yWindow="5904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<sst xmlns="http://schemas.openxmlformats.org/spreadsheetml/2006/main" count="211" uniqueCount="196">
  <si>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</si>
  <si>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</si>
  <si>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</si>
  <si>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</si>
  <si>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</si>
  <si>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</si>
  <si>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</si>
  <si>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</si>
  <si>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</si>
  <si>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</si>
  <si>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</si>
  <si>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</si>
  <si>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</si>
  <si>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</si>
  <si>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</si>
  <si>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</si>
  <si>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</si>
  <si>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</si>
  <si>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</si>
  <si>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</si>
  <si>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</si>
  <si>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</si>
  <si>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</si>
  <si>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</si>
  <si>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</si>
  <si>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</si>
  <si>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</si>
  <si>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</si>
  <si>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</si>
  <si>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</si>
  <si>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</si>
  <si>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</si>
  <si>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</si>
  <si>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</si>
  <si>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</si>
  <si>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</si>
  <si>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</si>
  <si>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</si>
  <si>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</si>
  <si>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</si>
  <si>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</si>
  <si>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</si>
  <si>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</si>
  <si>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</si>
  <si>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</si>
  <si>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</si>
  <si>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</si>
  <si>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</si>
  <si>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</si>
  <si>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</si>
  <si>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</si>
  <si>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</si>
  <si>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</si>
  <si>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</si>
  <si>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</si>
  <si>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</si>
  <si>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</si>
  <si>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</si>
  <si>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</si>
  <si>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</si>
  <si>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</si>
  <si>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</si>
  <si>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</si>
  <si>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</si>
  <si>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</si>
  <si>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</si>
  <si>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</si>
  <si>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</si>
  <si>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</si>
  <si>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</si>
  <si>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</si>
  <si>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</si>
  <si>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</si>
  <si>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</si>
  <si>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</si>
  <si>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</si>
  <si>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</si>
  <si>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</si>
  <si>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</si>
  <si>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</si>
  <si>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</si>
  <si>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</si>
  <si>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</si>
  <si>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</si>
  <si>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</si>
  <si>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</si>
  <si>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</si>
  <si>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</si>
  <si>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</si>
  <si>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</si>
  <si>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</si>
  <si>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</si>
  <si>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</si>
  <si>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</si>
  <si>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</si>
  <si>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</si>
  <si>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</si>
  <si>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</si>
  <si>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</si>
  <si>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</si>
  <si>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</si>
  <si>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</si>
  <si>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</si>
  <si>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</si>
  <si>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</si>
  <si>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</si>
  <si>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</si>
  <si>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</si>
  <si>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</si>
  <si>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</si>
  <si>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</si>
  <si>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</si>
  <si>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</si>
  <si>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</si>
  <si>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</si>
  <si>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</si>
  <si>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</si>
  <si>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</si>
  <si>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</si>
  <si>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</si>
  <si>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</si>
  <si>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</si>
  <si>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</si>
  <si>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</si>
  <si>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</si>
  <si>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</si>
  <si>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</si>
  <si>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</si>
  <si>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</si>
  <si>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</si>
  <si>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</si>
  <si>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</si>
  <si>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</si>
  <si>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</si>
  <si>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</si>
  <si>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</si>
  <si>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</si>
  <si>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</si>
  <si>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</si>
  <si>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</si>
  <si>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</si>
  <si>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</si>
  <si>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</si>
  <si>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</si>
  <si>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</si>
  <si>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</si>
  <si>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</si>
  <si>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</si>
  <si>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</si>
  <si>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</si>
  <si>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</si>
  <si>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</si>
  <si>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</si>
  <si>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</si>
  <si>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</si>
  <si>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</si>
  <si>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</si>
  <si>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</si>
  <si>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</si>
  <si>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</si>
  <si>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</si>
  <si>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</si>
  <si>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</si>
  <si>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</si>
  <si>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</si>
  <si>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</si>
  <si>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</si>
  <si>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</si>
  <si>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</si>
  <si>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</si>
  <si>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</si>
  <si>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</si>
  <si>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</si>
  <si>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</si>
  <si>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</si>
  <si>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</si>
  <si>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</si>
  <si>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</si>
  <si>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</si>
  <si>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</si>
  <si>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</si>
  <si>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</si>
  <si>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월령 40% 이하로 방풍막 연결 해제</t>
    <phoneticPr fontId="3" type="noConversion"/>
  </si>
  <si>
    <t>-</t>
    <phoneticPr fontId="3" type="noConversion"/>
  </si>
  <si>
    <t>LSST</t>
    <phoneticPr fontId="3" type="noConversion"/>
  </si>
  <si>
    <t>KSP</t>
    <phoneticPr fontId="3" type="noConversion"/>
  </si>
  <si>
    <t>BLG</t>
    <phoneticPr fontId="3" type="noConversion"/>
  </si>
  <si>
    <t>신가은</t>
    <phoneticPr fontId="3" type="noConversion"/>
  </si>
  <si>
    <t>[8:00] 짙은 구름 및 높은 습도(VAISALA 80% / 2.3m 91%)로 인한 관측 대기 / [8:50] 관측 재개</t>
    <phoneticPr fontId="3" type="noConversion"/>
  </si>
  <si>
    <t>M_023442-023443:K</t>
    <phoneticPr fontId="3" type="noConversion"/>
  </si>
  <si>
    <t>M_023443 IC.K crash로 인해 영상 없음</t>
    <phoneticPr fontId="3" type="noConversion"/>
  </si>
  <si>
    <t>M_023579-023580:M/K</t>
    <phoneticPr fontId="3" type="noConversion"/>
  </si>
  <si>
    <t>[18:07] 높은 습도(VAISALA 83% / 2.3m 93%)로 인한 관측 대기 / [19:10] 짙은 구름 및 높은 습도(VAISALA 86% / 2.3m 95%)로 인한 관측 종료</t>
    <phoneticPr fontId="3" type="noConversion"/>
  </si>
  <si>
    <t>M_023580 IC.K / IC.M crash로 영상 없음</t>
    <phoneticPr fontId="3" type="noConversion"/>
  </si>
  <si>
    <t>NNE</t>
    <phoneticPr fontId="3" type="noConversion"/>
  </si>
  <si>
    <t>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</si>
</sst>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9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46190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82.857142857142847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 t="s">
        <v>183</v>
      </c>
      <c r="E9" s="8">
        <v>10.9</v>
      </c>
      <c r="F9" s="8">
        <v>80.3</v>
      </c>
      <c r="G9" s="36" t="s">
        <v>194</v>
      </c>
      <c r="H9" s="8">
        <v>1.7</v>
      </c>
      <c r="I9" s="36">
        <v>5.7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1.2</v>
      </c>
      <c r="E10" s="8">
        <v>9.9</v>
      </c>
      <c r="F10" s="8">
        <v>70</v>
      </c>
      <c r="G10" s="36" t="s">
        <v>195</v>
      </c>
      <c r="H10" s="8">
        <v>1.5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0.79861111111111116</v>
      </c>
      <c r="D11" s="15" t="s">
        <v>183</v>
      </c>
      <c r="E11" s="15">
        <v>7.6</v>
      </c>
      <c r="F11" s="15">
        <v>86.5</v>
      </c>
      <c r="G11" s="36" t="s">
        <v>194</v>
      </c>
      <c r="H11" s="15">
        <v>3.5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24.440972222222221</v>
      </c>
      <c r="D12" s="19">
        <f>AVERAGE(D9:D11)</f>
        <v>1.2</v>
      </c>
      <c r="E12" s="19">
        <f>AVERAGE(E9:E11)</f>
        <v>9.4666666666666668</v>
      </c>
      <c r="F12" s="20">
        <f>AVERAGE(F9:F11)</f>
        <v>78.933333333333337</v>
      </c>
      <c r="G12" s="21"/>
      <c r="H12" s="22">
        <f>AVERAGE(H9:H11)</f>
        <v>2.2333333333333334</v>
      </c>
      <c r="I12" s="23"/>
      <c r="J12" s="24">
        <f>AVERAGE(J9:J11)</f>
        <v>6.666666666666667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184</v>
      </c>
      <c r="F16" s="27" t="s">
        <v>185</v>
      </c>
      <c r="G16" s="27" t="s">
        <v>186</v>
      </c>
      <c r="H16" s="27" t="s">
        <v>179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0.2986111111111111</v>
      </c>
      <c r="D17" s="28">
        <v>0.3</v>
      </c>
      <c r="E17" s="28">
        <v>0.37222222222222223</v>
      </c>
      <c r="F17" s="28">
        <v>0.37847222222222221</v>
      </c>
      <c r="G17" s="28">
        <v>0.42430555555555555</v>
      </c>
      <c r="H17" s="28">
        <v>0.79861111111111116</v>
      </c>
      <c r="I17" s="28"/>
      <c r="J17" s="28"/>
      <c r="K17" s="28"/>
      <c r="L17" s="28"/>
      <c r="M17" s="28"/>
      <c r="N17" s="28"/>
      <c r="O17" s="28"/>
      <c r="P17" s="28">
        <v>0.80277777777777781</v>
      </c>
    </row>
    <row r="18" spans="2:16" ht="14.1" customHeight="1" x14ac:dyDescent="0.35">
      <c r="B18" s="35" t="s">
        <v>42</v>
      </c>
      <c r="C18" s="27">
        <v>23360</v>
      </c>
      <c r="D18" s="27">
        <v>23361</v>
      </c>
      <c r="E18" s="27">
        <v>23368</v>
      </c>
      <c r="F18" s="27">
        <v>23369</v>
      </c>
      <c r="G18" s="27">
        <v>23400</v>
      </c>
      <c r="H18" s="27">
        <v>23616</v>
      </c>
      <c r="I18" s="27"/>
      <c r="J18" s="27"/>
      <c r="K18" s="27"/>
      <c r="L18" s="27"/>
      <c r="M18" s="27"/>
      <c r="N18" s="27"/>
      <c r="O18" s="27"/>
      <c r="P18" s="117">
        <v>23621</v>
      </c>
    </row>
    <row r="19" spans="2:16" ht="14.1" customHeight="1" thickBot="1" x14ac:dyDescent="0.4">
      <c r="B19" s="13" t="s">
        <v>43</v>
      </c>
      <c r="C19" s="29"/>
      <c r="D19" s="27">
        <v>23365</v>
      </c>
      <c r="E19" s="30">
        <v>23368</v>
      </c>
      <c r="F19" s="30">
        <v>23399</v>
      </c>
      <c r="G19" s="30">
        <v>23615</v>
      </c>
      <c r="H19" s="30">
        <v>23620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</v>
      </c>
      <c r="F20" s="33">
        <f>IF(ISNUMBER(F18),F19-F18+1,"")</f>
        <v>31</v>
      </c>
      <c r="G20" s="33">
        <f>IF(ISNUMBER(G18),G19-G18+1,"")</f>
        <v>216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178</v>
      </c>
      <c r="F24" s="165"/>
      <c r="G24" s="165"/>
      <c r="H24" s="165"/>
      <c r="I24" s="165"/>
      <c r="J24" s="106"/>
      <c r="K24" s="106"/>
      <c r="L24" s="36" t="s">
        <v>181</v>
      </c>
      <c r="M24" s="168"/>
      <c r="N24" s="169"/>
      <c r="O24" s="169"/>
      <c r="P24" s="170"/>
    </row>
    <row r="25" spans="2:16" ht="13.5" customHeight="1" x14ac:dyDescent="0.35">
      <c r="B25" s="166"/>
      <c r="C25" s="116"/>
      <c r="D25" s="116"/>
      <c r="E25" s="113" t="s">
        <v>171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/>
      <c r="G26" s="165"/>
      <c r="H26" s="165"/>
      <c r="I26" s="165"/>
      <c r="J26" s="106"/>
      <c r="K26" s="106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0.39583333333333331</v>
      </c>
      <c r="D30" s="43">
        <v>4.3749999999999997E-2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0.46041666666666664</v>
      </c>
    </row>
    <row r="31" spans="2:16" ht="14.1" customHeight="1" x14ac:dyDescent="0.35">
      <c r="B31" s="37" t="s">
        <v>170</v>
      </c>
      <c r="C31" s="47">
        <v>0.39583333333333331</v>
      </c>
      <c r="D31" s="7">
        <v>4.5138888888888888E-2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0.46180555555555552</v>
      </c>
    </row>
    <row r="32" spans="2:16" ht="14.1" customHeight="1" x14ac:dyDescent="0.35">
      <c r="B32" s="37" t="s">
        <v>65</v>
      </c>
      <c r="C32" s="49">
        <v>6.5277777777777782E-2</v>
      </c>
      <c r="D32" s="50"/>
      <c r="E32" s="50"/>
      <c r="F32" s="50"/>
      <c r="G32" s="50"/>
      <c r="H32" s="50"/>
      <c r="I32" s="50"/>
      <c r="J32" s="50">
        <v>1.3888888888888888E-2</v>
      </c>
      <c r="K32" s="50"/>
      <c r="L32" s="50"/>
      <c r="M32" s="50"/>
      <c r="N32" s="50"/>
      <c r="O32" s="51"/>
      <c r="P32" s="46">
        <f>SUM(C32:N32)</f>
        <v>7.9166666666666663E-2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0.33055555555555555</v>
      </c>
      <c r="D34" s="110">
        <f t="shared" ref="D34:P34" si="1">D31-D32-D33</f>
        <v>4.5138888888888888E-2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6.9444444444444441E-3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0.38263888888888886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 t="s">
        <v>189</v>
      </c>
      <c r="D36" s="156"/>
      <c r="E36" s="155" t="s">
        <v>191</v>
      </c>
      <c r="F36" s="156"/>
      <c r="G36" s="155"/>
      <c r="H36" s="156"/>
      <c r="I36" s="155"/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188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190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 t="s">
        <v>193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 t="s">
        <v>192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180</v>
      </c>
      <c r="C54" s="126"/>
      <c r="D54" s="126"/>
      <c r="E54" s="126"/>
      <c r="F54" s="112">
        <v>1404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-159.35599999999999</v>
      </c>
      <c r="D72" s="60">
        <v>-160.53100000000001</v>
      </c>
      <c r="E72" s="100" t="s">
        <v>118</v>
      </c>
      <c r="F72" s="60">
        <v>22</v>
      </c>
      <c r="G72" s="60">
        <v>22.1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-155.29300000000001</v>
      </c>
      <c r="D73" s="60">
        <v>-156.80600000000001</v>
      </c>
      <c r="E73" s="102" t="s">
        <v>122</v>
      </c>
      <c r="F73" s="61">
        <v>42.6</v>
      </c>
      <c r="G73" s="61">
        <v>41.5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-204.84700000000001</v>
      </c>
      <c r="D74" s="60">
        <v>-213.44900000000001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-124.384</v>
      </c>
      <c r="D75" s="60">
        <v>-127.711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32.877000000000002</v>
      </c>
      <c r="D76" s="60">
        <v>31.709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30.949000000000002</v>
      </c>
      <c r="D77" s="60">
        <v>30.071999999999999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25.974</v>
      </c>
      <c r="D78" s="60">
        <v>25.126000000000001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24.367000000000001</v>
      </c>
      <c r="D79" s="60">
        <v>23.562000000000001</v>
      </c>
      <c r="E79" s="100" t="s">
        <v>152</v>
      </c>
      <c r="F79" s="60">
        <v>15.8</v>
      </c>
      <c r="G79" s="60">
        <v>10.9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8.3399999999999998E-6</v>
      </c>
      <c r="D80" s="64">
        <v>8.3499999999999997E-6</v>
      </c>
      <c r="E80" s="102" t="s">
        <v>157</v>
      </c>
      <c r="F80" s="61">
        <v>66.900000000000006</v>
      </c>
      <c r="G80" s="61">
        <v>80.7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182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2026-06-17T19:22:15Z</dcterms:modified>
</cp:coreProperties>
</file>