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3D6B8334-1C3B-4D51-971C-0CA671D33827}" xr6:coauthVersionLast="47" xr6:coauthVersionMax="47" xr10:uidLastSave="{00000000-0000-0000-0000-000000000000}"/>
  <bookViews>
    <workbookView xWindow="26544" yWindow="1431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<sst xmlns="http://schemas.openxmlformats.org/spreadsheetml/2006/main" count="210" uniqueCount="196">
  <si>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</si>
  <si>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</si>
  <si>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</si>
  <si>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</si>
  <si>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</si>
  <si>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</si>
  <si>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</si>
  <si>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</si>
  <si>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</si>
  <si>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</si>
  <si>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</si>
  <si>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</si>
  <si>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</si>
  <si>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</si>
  <si>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</si>
  <si>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</si>
  <si>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</si>
  <si>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</si>
  <si>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</si>
  <si>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</si>
  <si>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</si>
  <si>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</si>
  <si>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</si>
  <si>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</si>
  <si>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</si>
  <si>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</si>
  <si>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</si>
  <si>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</si>
  <si>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</si>
  <si>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</si>
  <si>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</si>
  <si>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</si>
  <si>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</si>
  <si>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</si>
  <si>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</si>
  <si>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</si>
  <si>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</si>
  <si>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</si>
  <si>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</si>
  <si>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</si>
  <si>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</si>
  <si>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</si>
  <si>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</si>
  <si>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</si>
  <si>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</si>
  <si>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</si>
  <si>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</si>
  <si>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</si>
  <si>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</si>
  <si>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</si>
  <si>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</si>
  <si>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</si>
  <si>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</si>
  <si>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</si>
  <si>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</si>
  <si>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</si>
  <si>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</si>
  <si>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</si>
  <si>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</si>
  <si>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</si>
  <si>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</si>
  <si>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</si>
  <si>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</si>
  <si>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</si>
  <si>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</si>
  <si>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</si>
  <si>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</si>
  <si>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</si>
  <si>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</si>
  <si>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</si>
  <si>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</si>
  <si>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</si>
  <si>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</si>
  <si>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</si>
  <si>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</si>
  <si>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</si>
  <si>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</si>
  <si>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</si>
  <si>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</si>
  <si>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</si>
  <si>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</si>
  <si>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</si>
  <si>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</si>
  <si>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</si>
  <si>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</si>
  <si>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</si>
  <si>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</si>
  <si>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</si>
  <si>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</si>
  <si>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</si>
  <si>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</si>
  <si>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</si>
  <si>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</si>
  <si>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</si>
  <si>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</si>
  <si>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</si>
  <si>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</si>
  <si>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</si>
  <si>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</si>
  <si>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</si>
  <si>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</si>
  <si>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</si>
  <si>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</si>
  <si>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</si>
  <si>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</si>
  <si>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</si>
  <si>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</si>
  <si>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</si>
  <si>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</si>
  <si>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</si>
  <si>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</si>
  <si>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</si>
  <si>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</si>
  <si>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</si>
  <si>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</si>
  <si>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</si>
  <si>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</si>
  <si>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</si>
  <si>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</si>
  <si>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</si>
  <si>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</si>
  <si>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</si>
  <si>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</si>
  <si>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</si>
  <si>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</si>
  <si>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</si>
  <si>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</si>
  <si>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</si>
  <si>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</si>
  <si>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</si>
  <si>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</si>
  <si>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</si>
  <si>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</si>
  <si>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</si>
  <si>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</si>
  <si>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</si>
  <si>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</si>
  <si>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</si>
  <si>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</si>
  <si>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</si>
  <si>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</si>
  <si>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</si>
  <si>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</si>
  <si>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</si>
  <si>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</si>
  <si>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</si>
  <si>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</si>
  <si>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</si>
  <si>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</si>
  <si>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</si>
  <si>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</si>
  <si>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</si>
  <si>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</si>
  <si>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</si>
  <si>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</si>
  <si>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</si>
  <si>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</si>
  <si>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</si>
  <si>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</si>
  <si>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</si>
  <si>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</si>
  <si>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</si>
  <si>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</si>
  <si>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</si>
  <si>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</si>
  <si>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</si>
  <si>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</si>
  <si>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</si>
  <si>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</si>
  <si>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</si>
  <si>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</si>
  <si>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</si>
  <si>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</si>
  <si>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</si>
  <si>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</si>
  <si>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</si>
  <si>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</si>
  <si>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</si>
  <si>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</si>
  <si>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</si>
  <si>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</si>
  <si>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</si>
  <si>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</si>
  <si>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</si>
  <si>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</si>
  <si>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BLG</t>
    <phoneticPr fontId="3" type="noConversion"/>
  </si>
  <si>
    <t>[8:00] 짙은 구름으로 인한 관측 대기/ [12:11] 관측 재개</t>
    <phoneticPr fontId="3" type="noConversion"/>
  </si>
  <si>
    <t>[13:53] 짙은 구름으로 인한 관측 대기/ [16:50] 관측 재개</t>
    <phoneticPr fontId="3" type="noConversion"/>
  </si>
  <si>
    <t>E_023270</t>
    <phoneticPr fontId="3" type="noConversion"/>
  </si>
  <si>
    <t>E_023270 미러 커버를 안 열고 관측/ 재관측 함</t>
    <phoneticPr fontId="3" type="noConversion"/>
  </si>
  <si>
    <t>BLG-KSP</t>
    <phoneticPr fontId="3" type="noConversion"/>
  </si>
  <si>
    <t>NNW</t>
    <phoneticPr fontId="3" type="noConversion"/>
  </si>
  <si>
    <t>NE</t>
    <phoneticPr fontId="3" type="noConversion"/>
  </si>
  <si>
    <t>N</t>
    <phoneticPr fontId="3" type="noConversion"/>
  </si>
  <si>
    <t>TMT</t>
    <phoneticPr fontId="3" type="noConversion"/>
  </si>
  <si>
    <t>C_023267-023269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</si>
</sst>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46189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41.631504922644162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12</v>
      </c>
      <c r="F9" s="8">
        <v>77.900000000000006</v>
      </c>
      <c r="G9" s="36" t="s">
        <v>191</v>
      </c>
      <c r="H9" s="8">
        <v>2.2999999999999998</v>
      </c>
      <c r="I9" s="36">
        <v>1.8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11.8</v>
      </c>
      <c r="F10" s="8">
        <v>78.5</v>
      </c>
      <c r="G10" s="36" t="s">
        <v>192</v>
      </c>
      <c r="H10" s="8">
        <v>2.2999999999999998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1.5</v>
      </c>
      <c r="E11" s="15">
        <v>11.4</v>
      </c>
      <c r="F11" s="15">
        <v>78.3</v>
      </c>
      <c r="G11" s="36" t="s">
        <v>193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1.5</v>
      </c>
      <c r="E12" s="19">
        <f>AVERAGE(E9:E11)</f>
        <v>11.733333333333334</v>
      </c>
      <c r="F12" s="20">
        <f>AVERAGE(F9:F11)</f>
        <v>78.233333333333334</v>
      </c>
      <c r="G12" s="21"/>
      <c r="H12" s="22">
        <f>AVERAGE(H9:H11)</f>
        <v>1.8999999999999997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190</v>
      </c>
      <c r="G16" s="27" t="s">
        <v>194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0.3125</v>
      </c>
      <c r="D17" s="28">
        <v>0.31388888888888888</v>
      </c>
      <c r="E17" s="28">
        <v>0.51249999999999996</v>
      </c>
      <c r="F17" s="28">
        <v>0.8</v>
      </c>
      <c r="G17" s="28">
        <v>0.82291666666666663</v>
      </c>
      <c r="H17" s="28">
        <v>0.84444444444444444</v>
      </c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>
        <v>23219</v>
      </c>
      <c r="D18" s="27">
        <v>23220</v>
      </c>
      <c r="E18" s="27">
        <v>23227</v>
      </c>
      <c r="F18" s="27">
        <v>23329</v>
      </c>
      <c r="G18" s="27">
        <v>23342</v>
      </c>
      <c r="H18" s="27">
        <v>23354</v>
      </c>
      <c r="I18" s="27"/>
      <c r="J18" s="27"/>
      <c r="K18" s="27"/>
      <c r="L18" s="27"/>
      <c r="M18" s="27"/>
      <c r="N18" s="27"/>
      <c r="O18" s="27"/>
      <c r="P18" s="117"/>
    </row>
    <row r="19" spans="2:16" ht="14.1" customHeight="1" thickBot="1" x14ac:dyDescent="0.4">
      <c r="B19" s="13" t="s">
        <v>43</v>
      </c>
      <c r="C19" s="29"/>
      <c r="D19" s="27">
        <v>23224</v>
      </c>
      <c r="E19" s="30">
        <v>23328</v>
      </c>
      <c r="F19" s="30">
        <v>23341</v>
      </c>
      <c r="G19" s="30">
        <v>23353</v>
      </c>
      <c r="H19" s="30">
        <v>23358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102</v>
      </c>
      <c r="F20" s="33">
        <f>IF(ISNUMBER(F18),F19-F18+1,"")</f>
        <v>13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6.0416666666666667E-2</v>
      </c>
      <c r="E31" s="7"/>
      <c r="F31" s="7"/>
      <c r="G31" s="7"/>
      <c r="H31" s="7"/>
      <c r="I31" s="7"/>
      <c r="J31" s="7">
        <v>2.0833333333333332E-2</v>
      </c>
      <c r="K31" s="7">
        <v>1.6666666666666666E-2</v>
      </c>
      <c r="L31" s="7"/>
      <c r="M31" s="7"/>
      <c r="N31" s="7"/>
      <c r="O31" s="48"/>
      <c r="P31" s="46">
        <f>SUM(C31:N31)</f>
        <v>0.49374999999999997</v>
      </c>
    </row>
    <row r="32" spans="2:16" ht="14.1" customHeight="1" x14ac:dyDescent="0.35">
      <c r="B32" s="37" t="s">
        <v>65</v>
      </c>
      <c r="C32" s="49">
        <v>0.22430555555555556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0.28819444444444442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0.17152777777777775</v>
      </c>
      <c r="D34" s="110">
        <f t="shared" ref="D34:P34" si="1">D31-D32-D33</f>
        <v>1.7361111111111112E-2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0.20555555555555555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195</v>
      </c>
      <c r="D36" s="147"/>
      <c r="E36" s="146" t="s">
        <v>188</v>
      </c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189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1211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-158.6</v>
      </c>
      <c r="D72" s="60">
        <v>-160</v>
      </c>
      <c r="E72" s="100" t="s">
        <v>118</v>
      </c>
      <c r="F72" s="60">
        <v>22.6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-154.1</v>
      </c>
      <c r="D73" s="60">
        <v>-156</v>
      </c>
      <c r="E73" s="102" t="s">
        <v>122</v>
      </c>
      <c r="F73" s="61">
        <v>48.8</v>
      </c>
      <c r="G73" s="61">
        <v>47.6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-204.4</v>
      </c>
      <c r="D74" s="60">
        <v>-200.6</v>
      </c>
      <c r="E74" s="102" t="s">
        <v>127</v>
      </c>
      <c r="F74" s="62">
        <v>10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-121.3</v>
      </c>
      <c r="D75" s="60">
        <v>-125.9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33.6</v>
      </c>
      <c r="D76" s="60">
        <v>31.7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31.5</v>
      </c>
      <c r="D77" s="60">
        <v>30.2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26.5</v>
      </c>
      <c r="D78" s="60">
        <v>25.2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24.9</v>
      </c>
      <c r="D79" s="60">
        <v>23.7</v>
      </c>
      <c r="E79" s="100" t="s">
        <v>152</v>
      </c>
      <c r="F79" s="60">
        <v>19.399999999999999</v>
      </c>
      <c r="G79" s="60">
        <v>13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8.32E-6</v>
      </c>
      <c r="D80" s="64">
        <v>8.3299999999999999E-6</v>
      </c>
      <c r="E80" s="102" t="s">
        <v>157</v>
      </c>
      <c r="F80" s="61">
        <v>57.3</v>
      </c>
      <c r="G80" s="61">
        <v>82.3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2026-06-16T20:25:50Z</dcterms:modified>
</cp:coreProperties>
</file>