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3ED25C7B-574F-4CBF-A2DB-85FA43C7BF8A}" xr6:coauthVersionLast="47" xr6:coauthVersionMax="47" xr10:uidLastSave="{00000000-0000-0000-0000-000000000000}"/>
  <bookViews>
    <workbookView xWindow="26580" yWindow="13800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<sst xmlns="http://schemas.openxmlformats.org/spreadsheetml/2006/main" count="213" uniqueCount="198">
  <si>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</si>
  <si>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</si>
  <si>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</si>
  <si>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</si>
  <si>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</si>
  <si>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</si>
  <si>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</si>
  <si>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</si>
  <si>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</si>
  <si>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</si>
  <si>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</si>
  <si>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</si>
  <si>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</si>
  <si>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</si>
  <si>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</si>
  <si>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</si>
  <si>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</si>
  <si>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</si>
  <si>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</si>
  <si>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</si>
  <si>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</si>
  <si>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</si>
  <si>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</si>
  <si>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</si>
  <si>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</si>
  <si>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</si>
  <si>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</si>
  <si>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</si>
  <si>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</si>
  <si>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</si>
  <si>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</si>
  <si>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</si>
  <si>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</si>
  <si>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</si>
  <si>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</si>
  <si>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</si>
  <si>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</si>
  <si>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</si>
  <si>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</si>
  <si>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</si>
  <si>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</si>
  <si>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</si>
  <si>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</si>
  <si>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</si>
  <si>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</si>
  <si>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</si>
  <si>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</si>
  <si>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</si>
  <si>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</si>
  <si>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</si>
  <si>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</si>
  <si>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</si>
  <si>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</si>
  <si>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</si>
  <si>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</si>
  <si>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</si>
  <si>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</si>
  <si>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</si>
  <si>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</si>
  <si>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</si>
  <si>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</si>
  <si>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</si>
  <si>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</si>
  <si>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</si>
  <si>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</si>
  <si>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</si>
  <si>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</si>
  <si>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</si>
  <si>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</si>
  <si>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</si>
  <si>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</si>
  <si>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</si>
  <si>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</si>
  <si>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</si>
  <si>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</si>
  <si>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</si>
  <si>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</si>
  <si>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</si>
  <si>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</si>
  <si>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</si>
  <si>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</si>
  <si>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</si>
  <si>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</si>
  <si>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</si>
  <si>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</si>
  <si>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</si>
  <si>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</si>
  <si>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</si>
  <si>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</si>
  <si>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</si>
  <si>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</si>
  <si>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</si>
  <si>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</si>
  <si>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</si>
  <si>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</si>
  <si>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</si>
  <si>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</si>
  <si>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</si>
  <si>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</si>
  <si>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</si>
  <si>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</si>
  <si>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</si>
  <si>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</si>
  <si>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</si>
  <si>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</si>
  <si>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</si>
  <si>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</si>
  <si>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</si>
  <si>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</si>
  <si>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</si>
  <si>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</si>
  <si>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</si>
  <si>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</si>
  <si>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</si>
  <si>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</si>
  <si>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</si>
  <si>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</si>
  <si>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</si>
  <si>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</si>
  <si>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</si>
  <si>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</si>
  <si>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</si>
  <si>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</si>
  <si>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</si>
  <si>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</si>
  <si>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</si>
  <si>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</si>
  <si>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</si>
  <si>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</si>
  <si>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</si>
  <si>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</si>
  <si>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</si>
  <si>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</si>
  <si>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</si>
  <si>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</si>
  <si>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</si>
  <si>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</si>
  <si>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</si>
  <si>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</si>
  <si>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</si>
  <si>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</si>
  <si>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</si>
  <si>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</si>
  <si>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</si>
  <si>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</si>
  <si>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</si>
  <si>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</si>
  <si>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</si>
  <si>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</si>
  <si>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</si>
  <si>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</si>
  <si>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</si>
  <si>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</si>
  <si>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</si>
  <si>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</si>
  <si>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</si>
  <si>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</si>
  <si>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</si>
  <si>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</si>
  <si>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</si>
  <si>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</si>
  <si>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</si>
  <si>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</si>
  <si>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</si>
  <si>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</si>
  <si>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</si>
  <si>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</si>
  <si>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</si>
  <si>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</si>
  <si>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</si>
  <si>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</si>
  <si>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</si>
  <si>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</si>
  <si>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</si>
  <si>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</si>
  <si>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</si>
  <si>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</si>
  <si>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</si>
  <si>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</si>
  <si>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</si>
  <si>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</si>
  <si>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</si>
  <si>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김예은</t>
    <phoneticPr fontId="3" type="noConversion"/>
  </si>
  <si>
    <t>월령 40% 이하로 방풍막 연결 해제</t>
    <phoneticPr fontId="3" type="noConversion"/>
  </si>
  <si>
    <t>-</t>
    <phoneticPr fontId="3" type="noConversion"/>
  </si>
  <si>
    <t>M_023089-023090:M</t>
    <phoneticPr fontId="3" type="noConversion"/>
  </si>
  <si>
    <t>[8:00] FSA 습도 25% 넘어감/ 외부의 높은 습도로 인해 관측 대기 후 서서히 떨어짐</t>
    <phoneticPr fontId="3" type="noConversion"/>
  </si>
  <si>
    <t>TMT</t>
    <phoneticPr fontId="3" type="noConversion"/>
  </si>
  <si>
    <t>LSST</t>
    <phoneticPr fontId="3" type="noConversion"/>
  </si>
  <si>
    <t>KSP</t>
    <phoneticPr fontId="3" type="noConversion"/>
  </si>
  <si>
    <t>BLG</t>
    <phoneticPr fontId="3" type="noConversion"/>
  </si>
  <si>
    <t>[11:06] 높은 습도(vaisala 83%/ 2.3m 95%/ 외벽 및 바닥 습기)로 인한 관측 대기/ [17:40] 관측 재개</t>
    <phoneticPr fontId="3" type="noConversion"/>
  </si>
  <si>
    <t>T_023194</t>
    <phoneticPr fontId="3" type="noConversion"/>
  </si>
  <si>
    <t>T_023194 HA limit 으로 망원경이 멈추면서 별이 흐름</t>
    <phoneticPr fontId="3" type="noConversion"/>
  </si>
  <si>
    <t>UT 19:13경에 BLG 뒷편 관측이 끝남/ 시간이 남아 더 관측해보려 했으나 HA limit으로 skip 됨/ 남은 관측 시간 KSP 관측 함</t>
    <phoneticPr fontId="3" type="noConversion"/>
  </si>
  <si>
    <t>BLG-KSP</t>
    <phoneticPr fontId="3" type="noConversion"/>
  </si>
  <si>
    <t>ESE</t>
    <phoneticPr fontId="3" type="noConversion"/>
  </si>
  <si>
    <t>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</si>
</sst>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3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9">
        <v>46188</v>
      </c>
      <c r="D3" s="150"/>
      <c r="E3" s="1"/>
      <c r="F3" s="1"/>
      <c r="G3" s="1"/>
      <c r="H3" s="1"/>
      <c r="I3" s="1"/>
      <c r="J3" s="1"/>
      <c r="K3" s="66" t="s">
        <v>2</v>
      </c>
      <c r="L3" s="151">
        <f>(P31-(P32+P33))/P31*100</f>
        <v>44.065484311050476</v>
      </c>
      <c r="M3" s="151"/>
      <c r="N3" s="66" t="s">
        <v>3</v>
      </c>
      <c r="O3" s="151">
        <f>(P31-P33)/P31*100</f>
        <v>100</v>
      </c>
      <c r="P3" s="151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>
        <v>3.5</v>
      </c>
      <c r="E9" s="8">
        <v>10.6</v>
      </c>
      <c r="F9" s="8">
        <v>79.900000000000006</v>
      </c>
      <c r="G9" s="36" t="s">
        <v>196</v>
      </c>
      <c r="H9" s="8">
        <v>4.5999999999999996</v>
      </c>
      <c r="I9" s="36">
        <v>0.1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9.4</v>
      </c>
      <c r="F10" s="8">
        <v>84.1</v>
      </c>
      <c r="G10" s="36" t="s">
        <v>196</v>
      </c>
      <c r="H10" s="8">
        <v>2.7</v>
      </c>
      <c r="I10" s="11"/>
      <c r="J10" s="9">
        <f>IF(L10, 1, 0) + IF(M10, 2, 0) + IF(N10, 4, 0) + IF(O10, 8, 0) + IF(P10, 16, 0)</f>
        <v>4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0.81736111111111109</v>
      </c>
      <c r="D11" s="15">
        <v>1.7</v>
      </c>
      <c r="E11" s="15">
        <v>10.3</v>
      </c>
      <c r="F11" s="15">
        <v>78.099999999999994</v>
      </c>
      <c r="G11" s="36" t="s">
        <v>197</v>
      </c>
      <c r="H11" s="15">
        <v>1.2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24.459722222222222</v>
      </c>
      <c r="D12" s="19">
        <f>AVERAGE(D9:D11)</f>
        <v>2.6</v>
      </c>
      <c r="E12" s="19">
        <f>AVERAGE(E9:E11)</f>
        <v>10.1</v>
      </c>
      <c r="F12" s="20">
        <f>AVERAGE(F9:F11)</f>
        <v>80.7</v>
      </c>
      <c r="G12" s="21"/>
      <c r="H12" s="22">
        <f>AVERAGE(H9:H11)</f>
        <v>2.8333333333333335</v>
      </c>
      <c r="I12" s="23"/>
      <c r="J12" s="24">
        <f>AVERAGE(J9:J11)</f>
        <v>1.3333333333333333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187</v>
      </c>
      <c r="F16" s="27" t="s">
        <v>188</v>
      </c>
      <c r="G16" s="27" t="s">
        <v>189</v>
      </c>
      <c r="H16" s="27" t="s">
        <v>190</v>
      </c>
      <c r="I16" s="27" t="s">
        <v>195</v>
      </c>
      <c r="J16" s="27" t="s">
        <v>187</v>
      </c>
      <c r="K16" s="27" t="s">
        <v>179</v>
      </c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0.31041666666666667</v>
      </c>
      <c r="D17" s="28">
        <v>0.31180555555555556</v>
      </c>
      <c r="E17" s="28">
        <v>0.33888888888888891</v>
      </c>
      <c r="F17" s="28">
        <v>0.35902777777777778</v>
      </c>
      <c r="G17" s="28">
        <v>0.38680555555555557</v>
      </c>
      <c r="H17" s="28">
        <v>0.42222222222222222</v>
      </c>
      <c r="I17" s="28">
        <v>0.81111111111111112</v>
      </c>
      <c r="J17" s="28">
        <v>0.82152777777777775</v>
      </c>
      <c r="K17" s="28">
        <v>0.84652777777777777</v>
      </c>
      <c r="L17" s="28"/>
      <c r="M17" s="28"/>
      <c r="N17" s="28"/>
      <c r="O17" s="28"/>
      <c r="P17" s="28">
        <v>0.85</v>
      </c>
    </row>
    <row r="18" spans="2:16" ht="14.1" customHeight="1" x14ac:dyDescent="0.35">
      <c r="B18" s="35" t="s">
        <v>42</v>
      </c>
      <c r="C18" s="27">
        <v>23058</v>
      </c>
      <c r="D18" s="27">
        <v>23059</v>
      </c>
      <c r="E18" s="27">
        <v>23072</v>
      </c>
      <c r="F18" s="27">
        <v>23085</v>
      </c>
      <c r="G18" s="27">
        <v>23103</v>
      </c>
      <c r="H18" s="27">
        <v>23126</v>
      </c>
      <c r="I18" s="27">
        <v>23195</v>
      </c>
      <c r="J18" s="27">
        <v>23201</v>
      </c>
      <c r="K18" s="27">
        <v>23213</v>
      </c>
      <c r="L18" s="27"/>
      <c r="M18" s="27"/>
      <c r="N18" s="27"/>
      <c r="O18" s="27"/>
      <c r="P18" s="117">
        <v>23218</v>
      </c>
    </row>
    <row r="19" spans="2:16" ht="14.1" customHeight="1" thickBot="1" x14ac:dyDescent="0.4">
      <c r="B19" s="13" t="s">
        <v>43</v>
      </c>
      <c r="C19" s="29"/>
      <c r="D19" s="27">
        <v>23063</v>
      </c>
      <c r="E19" s="30">
        <v>23084</v>
      </c>
      <c r="F19" s="30">
        <v>23102</v>
      </c>
      <c r="G19" s="30">
        <v>23125</v>
      </c>
      <c r="H19" s="30">
        <v>23194</v>
      </c>
      <c r="I19" s="30">
        <v>23200</v>
      </c>
      <c r="J19" s="30">
        <v>23212</v>
      </c>
      <c r="K19" s="30">
        <v>23217</v>
      </c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13</v>
      </c>
      <c r="F20" s="33">
        <f>IF(ISNUMBER(F18),F19-F18+1,"")</f>
        <v>18</v>
      </c>
      <c r="G20" s="33">
        <f>IF(ISNUMBER(G18),G19-G18+1,"")</f>
        <v>23</v>
      </c>
      <c r="H20" s="33">
        <f>IF(ISNUMBER(H18),H19-H18+1,"")</f>
        <v>69</v>
      </c>
      <c r="I20" s="33">
        <f t="shared" ref="I20:O20" si="0">IF(ISNUMBER(I18),I19-I18+1,"")</f>
        <v>6</v>
      </c>
      <c r="J20" s="33">
        <f t="shared" si="0"/>
        <v>12</v>
      </c>
      <c r="K20" s="33">
        <f t="shared" si="0"/>
        <v>5</v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7" t="s">
        <v>45</v>
      </c>
      <c r="C22" s="35" t="s">
        <v>21</v>
      </c>
      <c r="D22" s="35" t="s">
        <v>23</v>
      </c>
      <c r="E22" s="35" t="s">
        <v>46</v>
      </c>
      <c r="F22" s="158" t="s">
        <v>47</v>
      </c>
      <c r="G22" s="158"/>
      <c r="H22" s="158"/>
      <c r="I22" s="158"/>
      <c r="J22" s="35" t="s">
        <v>21</v>
      </c>
      <c r="K22" s="35" t="s">
        <v>23</v>
      </c>
      <c r="L22" s="35" t="s">
        <v>46</v>
      </c>
      <c r="M22" s="158" t="s">
        <v>47</v>
      </c>
      <c r="N22" s="158"/>
      <c r="O22" s="158"/>
      <c r="P22" s="158"/>
    </row>
    <row r="23" spans="2:16" ht="13.5" customHeight="1" x14ac:dyDescent="0.35">
      <c r="B23" s="157"/>
      <c r="C23" s="116"/>
      <c r="D23" s="116"/>
      <c r="E23" s="36" t="s">
        <v>48</v>
      </c>
      <c r="F23" s="156"/>
      <c r="G23" s="156"/>
      <c r="H23" s="156"/>
      <c r="I23" s="156"/>
      <c r="J23" s="106"/>
      <c r="K23" s="106"/>
      <c r="L23" s="116" t="s">
        <v>165</v>
      </c>
      <c r="M23" s="156"/>
      <c r="N23" s="156"/>
      <c r="O23" s="156"/>
      <c r="P23" s="156"/>
    </row>
    <row r="24" spans="2:16" ht="13.5" customHeight="1" x14ac:dyDescent="0.35">
      <c r="B24" s="157"/>
      <c r="C24" s="106"/>
      <c r="D24" s="106"/>
      <c r="E24" s="113" t="s">
        <v>178</v>
      </c>
      <c r="F24" s="156"/>
      <c r="G24" s="156"/>
      <c r="H24" s="156"/>
      <c r="I24" s="156"/>
      <c r="J24" s="106"/>
      <c r="K24" s="106"/>
      <c r="L24" s="36" t="s">
        <v>181</v>
      </c>
      <c r="M24" s="159"/>
      <c r="N24" s="160"/>
      <c r="O24" s="160"/>
      <c r="P24" s="161"/>
    </row>
    <row r="25" spans="2:16" ht="13.5" customHeight="1" x14ac:dyDescent="0.35">
      <c r="B25" s="157"/>
      <c r="C25" s="116"/>
      <c r="D25" s="116"/>
      <c r="E25" s="113" t="s">
        <v>171</v>
      </c>
      <c r="F25" s="156"/>
      <c r="G25" s="156"/>
      <c r="H25" s="156"/>
      <c r="I25" s="156"/>
      <c r="J25" s="106"/>
      <c r="K25" s="106"/>
      <c r="L25" s="36" t="s">
        <v>49</v>
      </c>
      <c r="M25" s="156"/>
      <c r="N25" s="156"/>
      <c r="O25" s="156"/>
      <c r="P25" s="156"/>
    </row>
    <row r="26" spans="2:16" ht="13.5" customHeight="1" x14ac:dyDescent="0.35">
      <c r="B26" s="157"/>
      <c r="C26" s="106"/>
      <c r="D26" s="106"/>
      <c r="E26" s="113" t="s">
        <v>165</v>
      </c>
      <c r="F26" s="156"/>
      <c r="G26" s="156"/>
      <c r="H26" s="156"/>
      <c r="I26" s="156"/>
      <c r="J26" s="106"/>
      <c r="K26" s="106"/>
      <c r="L26" s="36" t="s">
        <v>176</v>
      </c>
      <c r="M26" s="156"/>
      <c r="N26" s="156"/>
      <c r="O26" s="156"/>
      <c r="P26" s="15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8" t="s">
        <v>50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0.39583333333333331</v>
      </c>
      <c r="D30" s="43">
        <v>4.3055555555555555E-2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0.4597222222222222</v>
      </c>
    </row>
    <row r="31" spans="2:16" ht="14.1" customHeight="1" x14ac:dyDescent="0.35">
      <c r="B31" s="37" t="s">
        <v>170</v>
      </c>
      <c r="C31" s="47">
        <v>0.39583333333333331</v>
      </c>
      <c r="D31" s="7">
        <v>5.0694444444444445E-2</v>
      </c>
      <c r="E31" s="7"/>
      <c r="F31" s="7"/>
      <c r="G31" s="7"/>
      <c r="H31" s="7"/>
      <c r="I31" s="7"/>
      <c r="J31" s="7">
        <v>2.5000000000000001E-2</v>
      </c>
      <c r="K31" s="7">
        <v>3.7499999999999999E-2</v>
      </c>
      <c r="L31" s="7"/>
      <c r="M31" s="7"/>
      <c r="N31" s="7"/>
      <c r="O31" s="48"/>
      <c r="P31" s="46">
        <f>SUM(C31:N31)</f>
        <v>0.50902777777777775</v>
      </c>
    </row>
    <row r="32" spans="2:16" ht="14.1" customHeight="1" x14ac:dyDescent="0.35">
      <c r="B32" s="37" t="s">
        <v>65</v>
      </c>
      <c r="C32" s="49">
        <v>0.28472222222222221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0.28472222222222221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0.1111111111111111</v>
      </c>
      <c r="D34" s="110">
        <f t="shared" ref="D34:P34" si="1">D31-D32-D33</f>
        <v>5.0694444444444445E-2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2.5000000000000001E-2</v>
      </c>
      <c r="K34" s="110">
        <f t="shared" si="1"/>
        <v>3.7499999999999999E-2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0.22430555555555554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2" t="s">
        <v>67</v>
      </c>
      <c r="C36" s="146" t="s">
        <v>185</v>
      </c>
      <c r="D36" s="147"/>
      <c r="E36" s="146" t="s">
        <v>192</v>
      </c>
      <c r="F36" s="147"/>
      <c r="G36" s="146"/>
      <c r="H36" s="147"/>
      <c r="I36" s="146"/>
      <c r="J36" s="147"/>
      <c r="K36" s="146"/>
      <c r="L36" s="147"/>
      <c r="M36" s="146"/>
      <c r="N36" s="147"/>
      <c r="O36" s="118"/>
      <c r="P36" s="118"/>
    </row>
    <row r="37" spans="2:16" ht="18" customHeight="1" x14ac:dyDescent="0.35">
      <c r="B37" s="163"/>
      <c r="C37" s="146"/>
      <c r="D37" s="147"/>
      <c r="E37" s="118"/>
      <c r="F37" s="118"/>
      <c r="G37" s="118"/>
      <c r="H37" s="118"/>
      <c r="I37" s="118"/>
      <c r="J37" s="118"/>
      <c r="K37" s="118"/>
      <c r="L37" s="118"/>
      <c r="M37" s="146"/>
      <c r="N37" s="147"/>
      <c r="O37" s="118"/>
      <c r="P37" s="118"/>
    </row>
    <row r="38" spans="2:16" ht="18" customHeight="1" x14ac:dyDescent="0.35">
      <c r="B38" s="163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63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63"/>
      <c r="C40" s="118"/>
      <c r="D40" s="118"/>
      <c r="E40" s="118"/>
      <c r="F40" s="118"/>
      <c r="G40" s="165"/>
      <c r="H40" s="165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4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9" t="s">
        <v>68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35">
      <c r="B44" s="172" t="s">
        <v>191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24"/>
    </row>
    <row r="45" spans="2:16" ht="14.1" customHeight="1" x14ac:dyDescent="0.35">
      <c r="B45" s="172" t="s">
        <v>193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72" t="s">
        <v>194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35">
      <c r="B49" s="174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7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7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7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92" t="s">
        <v>168</v>
      </c>
      <c r="C53" s="193"/>
      <c r="D53" s="115"/>
      <c r="E53" s="115"/>
      <c r="F53" s="115"/>
      <c r="G53" s="194"/>
      <c r="H53" s="193"/>
      <c r="I53" s="193"/>
      <c r="J53" s="193"/>
      <c r="K53" s="193"/>
      <c r="L53" s="193"/>
      <c r="M53" s="193"/>
      <c r="N53" s="193"/>
      <c r="O53" s="193"/>
      <c r="P53" s="195"/>
    </row>
    <row r="54" spans="2:16" ht="14.1" customHeight="1" thickTop="1" thickBot="1" x14ac:dyDescent="0.4">
      <c r="B54" s="187" t="s">
        <v>180</v>
      </c>
      <c r="C54" s="188"/>
      <c r="D54" s="188"/>
      <c r="E54" s="188"/>
      <c r="F54" s="112">
        <v>1149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35"/>
    <row r="56" spans="2:16" ht="17.25" customHeight="1" x14ac:dyDescent="0.35">
      <c r="B56" s="133" t="s">
        <v>69</v>
      </c>
      <c r="C56" s="13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4" t="s">
        <v>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71</v>
      </c>
      <c r="O57" s="135"/>
      <c r="P57" s="138"/>
    </row>
    <row r="58" spans="2:16" ht="17.100000000000001" customHeight="1" x14ac:dyDescent="0.35">
      <c r="B58" s="139" t="s">
        <v>72</v>
      </c>
      <c r="C58" s="140"/>
      <c r="D58" s="141"/>
      <c r="E58" s="139" t="s">
        <v>73</v>
      </c>
      <c r="F58" s="140"/>
      <c r="G58" s="141"/>
      <c r="H58" s="140" t="s">
        <v>74</v>
      </c>
      <c r="I58" s="140"/>
      <c r="J58" s="140"/>
      <c r="K58" s="142" t="s">
        <v>75</v>
      </c>
      <c r="L58" s="140"/>
      <c r="M58" s="143"/>
      <c r="N58" s="144"/>
      <c r="O58" s="140"/>
      <c r="P58" s="145"/>
    </row>
    <row r="59" spans="2:16" ht="20.100000000000001" customHeight="1" x14ac:dyDescent="0.35">
      <c r="B59" s="178" t="s">
        <v>76</v>
      </c>
      <c r="C59" s="167"/>
      <c r="D59" s="58">
        <v>7</v>
      </c>
      <c r="E59" s="178" t="s">
        <v>77</v>
      </c>
      <c r="F59" s="167"/>
      <c r="G59" s="58" t="b">
        <v>1</v>
      </c>
      <c r="H59" s="166" t="s">
        <v>78</v>
      </c>
      <c r="I59" s="167"/>
      <c r="J59" s="58" t="b">
        <v>1</v>
      </c>
      <c r="K59" s="166" t="s">
        <v>79</v>
      </c>
      <c r="L59" s="167"/>
      <c r="M59" s="58" t="b">
        <v>1</v>
      </c>
      <c r="N59" s="168" t="s">
        <v>80</v>
      </c>
      <c r="O59" s="167"/>
      <c r="P59" s="58" t="b">
        <v>1</v>
      </c>
    </row>
    <row r="60" spans="2:16" ht="20.100000000000001" customHeight="1" x14ac:dyDescent="0.35">
      <c r="B60" s="178" t="s">
        <v>81</v>
      </c>
      <c r="C60" s="167"/>
      <c r="D60" s="58" t="b">
        <v>1</v>
      </c>
      <c r="E60" s="178" t="s">
        <v>82</v>
      </c>
      <c r="F60" s="167"/>
      <c r="G60" s="58" t="b">
        <v>1</v>
      </c>
      <c r="H60" s="166" t="s">
        <v>83</v>
      </c>
      <c r="I60" s="167"/>
      <c r="J60" s="58" t="b">
        <v>1</v>
      </c>
      <c r="K60" s="166" t="s">
        <v>84</v>
      </c>
      <c r="L60" s="167"/>
      <c r="M60" s="58" t="b">
        <v>1</v>
      </c>
      <c r="N60" s="168" t="s">
        <v>85</v>
      </c>
      <c r="O60" s="167"/>
      <c r="P60" s="58" t="b">
        <v>1</v>
      </c>
    </row>
    <row r="61" spans="2:16" ht="20.100000000000001" customHeight="1" x14ac:dyDescent="0.35">
      <c r="B61" s="178" t="s">
        <v>86</v>
      </c>
      <c r="C61" s="167"/>
      <c r="D61" s="58" t="b">
        <v>1</v>
      </c>
      <c r="E61" s="178" t="s">
        <v>87</v>
      </c>
      <c r="F61" s="167"/>
      <c r="G61" s="58" t="b">
        <v>1</v>
      </c>
      <c r="H61" s="166" t="s">
        <v>88</v>
      </c>
      <c r="I61" s="167"/>
      <c r="J61" s="58" t="b">
        <v>1</v>
      </c>
      <c r="K61" s="166" t="s">
        <v>89</v>
      </c>
      <c r="L61" s="167"/>
      <c r="M61" s="58" t="b">
        <v>1</v>
      </c>
      <c r="N61" s="168" t="s">
        <v>90</v>
      </c>
      <c r="O61" s="167"/>
      <c r="P61" s="58" t="b">
        <v>1</v>
      </c>
    </row>
    <row r="62" spans="2:16" ht="20.100000000000001" customHeight="1" x14ac:dyDescent="0.35">
      <c r="B62" s="166" t="s">
        <v>88</v>
      </c>
      <c r="C62" s="167"/>
      <c r="D62" s="58" t="b">
        <v>1</v>
      </c>
      <c r="E62" s="178" t="s">
        <v>91</v>
      </c>
      <c r="F62" s="167"/>
      <c r="G62" s="58" t="b">
        <v>1</v>
      </c>
      <c r="H62" s="166" t="s">
        <v>92</v>
      </c>
      <c r="I62" s="167"/>
      <c r="J62" s="58" t="b">
        <v>0</v>
      </c>
      <c r="K62" s="166" t="s">
        <v>93</v>
      </c>
      <c r="L62" s="167"/>
      <c r="M62" s="58" t="b">
        <v>1</v>
      </c>
      <c r="N62" s="168" t="s">
        <v>83</v>
      </c>
      <c r="O62" s="167"/>
      <c r="P62" s="58" t="b">
        <v>1</v>
      </c>
    </row>
    <row r="63" spans="2:16" ht="20.100000000000001" customHeight="1" x14ac:dyDescent="0.35">
      <c r="B63" s="166" t="s">
        <v>94</v>
      </c>
      <c r="C63" s="167"/>
      <c r="D63" s="58" t="b">
        <v>1</v>
      </c>
      <c r="E63" s="178" t="s">
        <v>95</v>
      </c>
      <c r="F63" s="167"/>
      <c r="G63" s="58" t="b">
        <v>1</v>
      </c>
      <c r="H63" s="68"/>
      <c r="I63" s="69"/>
      <c r="J63" s="70"/>
      <c r="K63" s="166" t="s">
        <v>96</v>
      </c>
      <c r="L63" s="167"/>
      <c r="M63" s="58" t="b">
        <v>1</v>
      </c>
      <c r="N63" s="168" t="s">
        <v>166</v>
      </c>
      <c r="O63" s="167"/>
      <c r="P63" s="58" t="b">
        <v>1</v>
      </c>
    </row>
    <row r="64" spans="2:16" ht="20.100000000000001" customHeight="1" x14ac:dyDescent="0.35">
      <c r="B64" s="166" t="s">
        <v>97</v>
      </c>
      <c r="C64" s="167"/>
      <c r="D64" s="58" t="b">
        <v>0</v>
      </c>
      <c r="E64" s="178" t="s">
        <v>98</v>
      </c>
      <c r="F64" s="167"/>
      <c r="G64" s="58" t="b">
        <v>1</v>
      </c>
      <c r="H64" s="71"/>
      <c r="I64" s="72"/>
      <c r="J64" s="73"/>
      <c r="K64" s="185" t="s">
        <v>99</v>
      </c>
      <c r="L64" s="186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8" t="s">
        <v>162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9" t="s">
        <v>105</v>
      </c>
      <c r="C69" s="179"/>
      <c r="D69" s="81"/>
      <c r="E69" s="81"/>
      <c r="F69" s="181" t="s">
        <v>106</v>
      </c>
      <c r="G69" s="183" t="s">
        <v>107</v>
      </c>
      <c r="H69" s="81"/>
      <c r="I69" s="179" t="s">
        <v>108</v>
      </c>
      <c r="J69" s="179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80"/>
      <c r="C70" s="180"/>
      <c r="D70" s="85"/>
      <c r="E70" s="86"/>
      <c r="F70" s="182"/>
      <c r="G70" s="184"/>
      <c r="H70" s="87"/>
      <c r="I70" s="180"/>
      <c r="J70" s="180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</v>
      </c>
      <c r="D72" s="60">
        <v>-160.30000000000001</v>
      </c>
      <c r="E72" s="100" t="s">
        <v>118</v>
      </c>
      <c r="F72" s="60">
        <v>22.5</v>
      </c>
      <c r="G72" s="60">
        <v>22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-154.9</v>
      </c>
      <c r="D73" s="60">
        <v>-156.4</v>
      </c>
      <c r="E73" s="102" t="s">
        <v>122</v>
      </c>
      <c r="F73" s="61">
        <v>52.6</v>
      </c>
      <c r="G73" s="61">
        <v>44.6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-204</v>
      </c>
      <c r="D74" s="60">
        <v>-207.3</v>
      </c>
      <c r="E74" s="102" t="s">
        <v>127</v>
      </c>
      <c r="F74" s="62">
        <v>0</v>
      </c>
      <c r="G74" s="62">
        <v>15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-122.8</v>
      </c>
      <c r="D75" s="60">
        <v>-127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33.200000000000003</v>
      </c>
      <c r="D76" s="60">
        <v>31.4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31.2</v>
      </c>
      <c r="D77" s="60">
        <v>30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26.3</v>
      </c>
      <c r="D78" s="60">
        <v>25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24.7</v>
      </c>
      <c r="D79" s="60">
        <v>23.5</v>
      </c>
      <c r="E79" s="100" t="s">
        <v>152</v>
      </c>
      <c r="F79" s="60">
        <v>17.3</v>
      </c>
      <c r="G79" s="60">
        <v>11.8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8.2099999999999993E-6</v>
      </c>
      <c r="D80" s="64">
        <v>7.9100000000000005E-6</v>
      </c>
      <c r="E80" s="102" t="s">
        <v>157</v>
      </c>
      <c r="F80" s="61">
        <v>62.5</v>
      </c>
      <c r="G80" s="61">
        <v>80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2" t="s">
        <v>161</v>
      </c>
      <c r="C84" s="152"/>
    </row>
    <row r="85" spans="2:16" ht="15" customHeight="1" x14ac:dyDescent="0.35">
      <c r="B85" s="153" t="s">
        <v>183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35">
      <c r="B86" s="119" t="s">
        <v>186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31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2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2026-06-15T20:42:53Z</dcterms:modified>
</cp:coreProperties>
</file>