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1EEFC0E6-90F2-4763-89B2-531933F76BEC}" xr6:coauthVersionLast="47" xr6:coauthVersionMax="47" xr10:uidLastSave="{00000000-0000-0000-0000-000000000000}"/>
  <bookViews>
    <workbookView xWindow="26364" yWindow="1341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<sst xmlns="http://schemas.openxmlformats.org/spreadsheetml/2006/main" count="213" uniqueCount="199">
  <si>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</si>
  <si>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</si>
  <si>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</si>
  <si>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</si>
  <si>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</si>
  <si>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</si>
  <si>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</si>
  <si>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</si>
  <si>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</si>
  <si>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</si>
  <si>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</si>
  <si>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</si>
  <si>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</si>
  <si>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</si>
  <si>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</si>
  <si>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</si>
  <si>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</si>
  <si>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</si>
  <si>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</si>
  <si>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</si>
  <si>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</si>
  <si>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</si>
  <si>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</si>
  <si>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</si>
  <si>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</si>
  <si>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</si>
  <si>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</si>
  <si>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</si>
  <si>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</si>
  <si>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</si>
  <si>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</si>
  <si>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</si>
  <si>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</si>
  <si>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</si>
  <si>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</si>
  <si>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</si>
  <si>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</si>
  <si>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</si>
  <si>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</si>
  <si>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</si>
  <si>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</si>
  <si>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</si>
  <si>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</si>
  <si>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</si>
  <si>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</si>
  <si>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</si>
  <si>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</si>
  <si>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</si>
  <si>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</si>
  <si>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</si>
  <si>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</si>
  <si>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</si>
  <si>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</si>
  <si>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</si>
  <si>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</si>
  <si>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</si>
  <si>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</si>
  <si>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</si>
  <si>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</si>
  <si>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</si>
  <si>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</si>
  <si>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</si>
  <si>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</si>
  <si>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</si>
  <si>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</si>
  <si>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</si>
  <si>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</si>
  <si>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</si>
  <si>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</si>
  <si>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</si>
  <si>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</si>
  <si>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</si>
  <si>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</si>
  <si>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</si>
  <si>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</si>
  <si>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</si>
  <si>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</si>
  <si>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</si>
  <si>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</si>
  <si>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</si>
  <si>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</si>
  <si>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</si>
  <si>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</si>
  <si>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</si>
  <si>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</si>
  <si>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</si>
  <si>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</si>
  <si>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</si>
  <si>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</si>
  <si>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</si>
  <si>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</si>
  <si>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</si>
  <si>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</si>
  <si>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</si>
  <si>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</si>
  <si>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</si>
  <si>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</si>
  <si>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</si>
  <si>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</si>
  <si>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</si>
  <si>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</si>
  <si>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</si>
  <si>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</si>
  <si>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</si>
  <si>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</si>
  <si>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</si>
  <si>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</si>
  <si>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</si>
  <si>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</si>
  <si>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</si>
  <si>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</si>
  <si>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</si>
  <si>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</si>
  <si>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</si>
  <si>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</si>
  <si>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</si>
  <si>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</si>
  <si>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</si>
  <si>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</si>
  <si>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</si>
  <si>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</si>
  <si>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</si>
  <si>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</si>
  <si>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</si>
  <si>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</si>
  <si>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</si>
  <si>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</si>
  <si>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</si>
  <si>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</si>
  <si>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</si>
  <si>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</si>
  <si>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</si>
  <si>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</si>
  <si>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</si>
  <si>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</si>
  <si>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</si>
  <si>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</si>
  <si>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</si>
  <si>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</si>
  <si>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</si>
  <si>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</si>
  <si>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</si>
  <si>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</si>
  <si>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</si>
  <si>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</si>
  <si>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</si>
  <si>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</si>
  <si>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</si>
  <si>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</si>
  <si>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</si>
  <si>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</si>
  <si>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</si>
  <si>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</si>
  <si>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</si>
  <si>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</si>
  <si>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</si>
  <si>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</si>
  <si>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</si>
  <si>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</si>
  <si>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</si>
  <si>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</si>
  <si>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</si>
  <si>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</si>
  <si>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</si>
  <si>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</si>
  <si>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</si>
  <si>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</si>
  <si>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</si>
  <si>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</si>
  <si>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</si>
  <si>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</si>
  <si>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</si>
  <si>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</si>
  <si>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</si>
  <si>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</si>
  <si>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</si>
  <si>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</si>
  <si>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</si>
  <si>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</si>
  <si>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</si>
  <si>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</si>
  <si>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</si>
  <si>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</si>
  <si>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</si>
  <si>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</si>
  <si>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월령 40% 이상으로 방풍막 연결</t>
    <phoneticPr fontId="3" type="noConversion"/>
  </si>
  <si>
    <t>KSP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</si>
  <si>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</si>
  <si>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</si>
  <si>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</si>
  <si>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NE</t>
    <phoneticPr fontId="3" type="noConversion"/>
  </si>
  <si>
    <t>M_022683-022684:N</t>
    <phoneticPr fontId="3" type="noConversion"/>
  </si>
  <si>
    <t>[13:08] 짙은 구름으로 인한 관측 대기/ [17:00] 관측 재개</t>
    <phoneticPr fontId="3" type="noConversion"/>
  </si>
  <si>
    <t>M_022799-022800:M</t>
    <phoneticPr fontId="3" type="noConversion"/>
  </si>
  <si>
    <t>C_022777-022786</t>
    <phoneticPr fontId="3" type="noConversion"/>
  </si>
  <si>
    <t>NW</t>
    <phoneticPr fontId="3" type="noConversion"/>
  </si>
  <si>
    <t>[18:53] 높은 습도(vaisala 83%/ 외벽 및 바닥 습기)로 인한 관측 대기 후 [19:40] 관측 종료</t>
    <phoneticPr fontId="3" type="noConversion"/>
  </si>
  <si>
    <t>주경 청소를 위해 망원경 첫 가동 시 조금씩 움직임/ tsc_reset.sh 로 재실행</t>
    <phoneticPr fontId="3" type="noConversion"/>
  </si>
  <si>
    <t>M_022816-022817:N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</si>
</sst>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50" sqref="B50:P5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46181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53.766617429837517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3.1</v>
      </c>
      <c r="E9" s="8">
        <v>10.8</v>
      </c>
      <c r="F9" s="8">
        <v>40.1</v>
      </c>
      <c r="G9" s="36" t="s">
        <v>189</v>
      </c>
      <c r="H9" s="8">
        <v>4.5999999999999996</v>
      </c>
      <c r="I9" s="36">
        <v>43.2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188</v>
      </c>
      <c r="E10" s="8">
        <v>9.1</v>
      </c>
      <c r="F10" s="8">
        <v>83.5</v>
      </c>
      <c r="G10" s="36" t="s">
        <v>190</v>
      </c>
      <c r="H10" s="8">
        <v>2.8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 t="s">
        <v>188</v>
      </c>
      <c r="E11" s="15">
        <v>7.9</v>
      </c>
      <c r="F11" s="15">
        <v>84.4</v>
      </c>
      <c r="G11" s="36" t="s">
        <v>195</v>
      </c>
      <c r="H11" s="15">
        <v>7.2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>
        <f>AVERAGE(D9:D11)</f>
        <v>3.1</v>
      </c>
      <c r="E12" s="19">
        <f>AVERAGE(E9:E11)</f>
        <v>9.2666666666666657</v>
      </c>
      <c r="F12" s="20">
        <f>AVERAGE(F9:F11)</f>
        <v>69.333333333333329</v>
      </c>
      <c r="G12" s="21"/>
      <c r="H12" s="22">
        <f>AVERAGE(H9:H11)</f>
        <v>4.8666666666666663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183</v>
      </c>
      <c r="F16" s="27" t="s">
        <v>184</v>
      </c>
      <c r="G16" s="27" t="s">
        <v>186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0.33819444444444446</v>
      </c>
      <c r="D17" s="28">
        <v>0.33958333333333335</v>
      </c>
      <c r="E17" s="28">
        <v>0.34722222222222221</v>
      </c>
      <c r="F17" s="28">
        <v>0.36180555555555555</v>
      </c>
      <c r="G17" s="28">
        <v>0.37986111111111109</v>
      </c>
      <c r="H17" s="28">
        <v>0.42916666666666664</v>
      </c>
      <c r="I17" s="28">
        <v>0.81944444444444442</v>
      </c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22651</v>
      </c>
      <c r="D18" s="27">
        <v>22652</v>
      </c>
      <c r="E18" s="27">
        <v>22659</v>
      </c>
      <c r="F18" s="27">
        <v>22668</v>
      </c>
      <c r="G18" s="27">
        <v>22680</v>
      </c>
      <c r="H18" s="27">
        <v>22711</v>
      </c>
      <c r="I18" s="27">
        <v>22821</v>
      </c>
      <c r="J18" s="27"/>
      <c r="K18" s="27"/>
      <c r="L18" s="27"/>
      <c r="M18" s="27"/>
      <c r="N18" s="27"/>
      <c r="O18" s="27"/>
      <c r="P18" s="117">
        <v>22826</v>
      </c>
    </row>
    <row r="19" spans="2:16" ht="14.1" customHeight="1" thickBot="1" x14ac:dyDescent="0.4">
      <c r="B19" s="13" t="s">
        <v>43</v>
      </c>
      <c r="C19" s="29"/>
      <c r="D19" s="27">
        <v>22656</v>
      </c>
      <c r="E19" s="30">
        <v>22667</v>
      </c>
      <c r="F19" s="30">
        <v>22679</v>
      </c>
      <c r="G19" s="30">
        <v>22710</v>
      </c>
      <c r="H19" s="30">
        <v>22820</v>
      </c>
      <c r="I19" s="30">
        <v>22825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</v>
      </c>
      <c r="F20" s="33">
        <f>IF(ISNUMBER(F18),F19-F18+1,"")</f>
        <v>12</v>
      </c>
      <c r="G20" s="33">
        <f>IF(ISNUMBER(G18),G19-G18+1,"")</f>
        <v>31</v>
      </c>
      <c r="H20" s="33">
        <f>IF(ISNUMBER(H18),H19-H18+1,"")</f>
        <v>110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182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0.38958333333333334</v>
      </c>
      <c r="D30" s="43">
        <v>4.791666666666667E-2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0.38958333333333334</v>
      </c>
      <c r="D31" s="7">
        <v>4.791666666666667E-2</v>
      </c>
      <c r="E31" s="7"/>
      <c r="F31" s="7"/>
      <c r="G31" s="7"/>
      <c r="H31" s="7"/>
      <c r="I31" s="7"/>
      <c r="J31" s="7">
        <v>2.0833333333333332E-2</v>
      </c>
      <c r="K31" s="7">
        <v>1.1805555555555555E-2</v>
      </c>
      <c r="L31" s="7"/>
      <c r="M31" s="7"/>
      <c r="N31" s="7"/>
      <c r="O31" s="48"/>
      <c r="P31" s="46">
        <f>SUM(C31:N31)</f>
        <v>0.47013888888888888</v>
      </c>
    </row>
    <row r="32" spans="2:16" ht="14.1" customHeight="1" x14ac:dyDescent="0.35">
      <c r="B32" s="37" t="s">
        <v>65</v>
      </c>
      <c r="C32" s="49">
        <v>0.21736111111111112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0.21736111111111112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0.17222222222222222</v>
      </c>
      <c r="D34" s="110">
        <f t="shared" ref="D34:P34" si="1">D31-D32-D33</f>
        <v>4.791666666666667E-2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1.1805555555555555E-2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0.25277777777777777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194</v>
      </c>
      <c r="F36" s="156"/>
      <c r="G36" s="155" t="s">
        <v>193</v>
      </c>
      <c r="H36" s="156"/>
      <c r="I36" s="155" t="s">
        <v>198</v>
      </c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1045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1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</v>
      </c>
      <c r="D72" s="60">
        <v>-160.30000000000001</v>
      </c>
      <c r="E72" s="100" t="s">
        <v>118</v>
      </c>
      <c r="F72" s="60">
        <v>22.5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-153.9</v>
      </c>
      <c r="D73" s="60">
        <v>-156.4</v>
      </c>
      <c r="E73" s="102" t="s">
        <v>122</v>
      </c>
      <c r="F73" s="61">
        <v>28.9</v>
      </c>
      <c r="G73" s="61">
        <v>39.700000000000003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-211.6</v>
      </c>
      <c r="D74" s="60">
        <v>-208.8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</v>
      </c>
      <c r="D75" s="60">
        <v>-127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33.5</v>
      </c>
      <c r="D76" s="60">
        <v>31.8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31.5</v>
      </c>
      <c r="D77" s="60">
        <v>30.2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26.5</v>
      </c>
      <c r="D78" s="60">
        <v>25.3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24.9</v>
      </c>
      <c r="D79" s="60">
        <v>23.7</v>
      </c>
      <c r="E79" s="100" t="s">
        <v>152</v>
      </c>
      <c r="F79" s="60">
        <v>18.8</v>
      </c>
      <c r="G79" s="60">
        <v>11.5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7.6399999999999997E-6</v>
      </c>
      <c r="D80" s="64">
        <v>7.61E-6</v>
      </c>
      <c r="E80" s="102" t="s">
        <v>157</v>
      </c>
      <c r="F80" s="61">
        <v>33.799999999999997</v>
      </c>
      <c r="G80" s="61">
        <v>68.3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197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2026-06-08T20:13:23Z</dcterms:modified>
</cp:coreProperties>
</file>