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2EFE735D-63A5-4052-B383-6DBF812735A9}" xr6:coauthVersionLast="47" xr6:coauthVersionMax="47" xr10:uidLastSave="{00000000-0000-0000-0000-000000000000}"/>
  <bookViews>
    <workbookView xWindow="62220" yWindow="3648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<sst xmlns="http://schemas.openxmlformats.org/spreadsheetml/2006/main" count="225" uniqueCount="210">
  <si>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</si>
  <si>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</si>
  <si>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</si>
  <si>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</si>
  <si>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</si>
  <si>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</si>
  <si>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</si>
  <si>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</si>
  <si>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</si>
  <si>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</si>
  <si>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</si>
  <si>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</si>
  <si>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</si>
  <si>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</si>
  <si>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</si>
  <si>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</si>
  <si>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</si>
  <si>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</si>
  <si>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</si>
  <si>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</si>
  <si>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</si>
  <si>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</si>
  <si>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</si>
  <si>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</si>
  <si>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</si>
  <si>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</si>
  <si>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</si>
  <si>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</si>
  <si>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</si>
  <si>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</si>
  <si>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</si>
  <si>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</si>
  <si>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</si>
  <si>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</si>
  <si>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</si>
  <si>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</si>
  <si>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</si>
  <si>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</si>
  <si>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</si>
  <si>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</si>
  <si>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</si>
  <si>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</si>
  <si>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</si>
  <si>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</si>
  <si>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</si>
  <si>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</si>
  <si>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</si>
  <si>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</si>
  <si>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</si>
  <si>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</si>
  <si>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</si>
  <si>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</si>
  <si>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</si>
  <si>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</si>
  <si>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</si>
  <si>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</si>
  <si>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</si>
  <si>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</si>
  <si>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</si>
  <si>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</si>
  <si>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</si>
  <si>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</si>
  <si>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</si>
  <si>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</si>
  <si>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</si>
  <si>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</si>
  <si>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</si>
  <si>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</si>
  <si>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</si>
  <si>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</si>
  <si>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</si>
  <si>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</si>
  <si>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</si>
  <si>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</si>
  <si>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</si>
  <si>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</si>
  <si>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</si>
  <si>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</si>
  <si>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</si>
  <si>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</si>
  <si>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</si>
  <si>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</si>
  <si>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</si>
  <si>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</si>
  <si>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</si>
  <si>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</si>
  <si>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</si>
  <si>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</si>
  <si>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</si>
  <si>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</si>
  <si>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</si>
  <si>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</si>
  <si>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</si>
  <si>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</si>
  <si>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</si>
  <si>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</si>
  <si>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</si>
  <si>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</si>
  <si>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</si>
  <si>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</si>
  <si>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</si>
  <si>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</si>
  <si>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</si>
  <si>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</si>
  <si>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</si>
  <si>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</si>
  <si>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</si>
  <si>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</si>
  <si>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</si>
  <si>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</si>
  <si>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</si>
  <si>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</si>
  <si>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</si>
  <si>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</si>
  <si>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</si>
  <si>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</si>
  <si>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</si>
  <si>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</si>
  <si>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</si>
  <si>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</si>
  <si>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</si>
  <si>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</si>
  <si>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</si>
  <si>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</si>
  <si>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</si>
  <si>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</si>
  <si>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</si>
  <si>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</si>
  <si>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</si>
  <si>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</si>
  <si>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</si>
  <si>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</si>
  <si>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</si>
  <si>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</si>
  <si>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</si>
  <si>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</si>
  <si>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</si>
  <si>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</si>
  <si>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</si>
  <si>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</si>
  <si>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</si>
  <si>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</si>
  <si>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</si>
  <si>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</si>
  <si>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</si>
  <si>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</si>
  <si>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</si>
  <si>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</si>
  <si>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</si>
  <si>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</si>
  <si>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</si>
  <si>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</si>
  <si>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</si>
  <si>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</si>
  <si>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</si>
  <si>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</si>
  <si>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</si>
  <si>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</si>
  <si>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</si>
  <si>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</si>
  <si>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</si>
  <si>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</si>
  <si>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</si>
  <si>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</si>
  <si>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</si>
  <si>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</si>
  <si>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</si>
  <si>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</si>
  <si>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</si>
  <si>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</si>
  <si>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</si>
  <si>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</si>
  <si>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</si>
  <si>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</si>
  <si>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</si>
  <si>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</si>
  <si>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</si>
  <si>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</si>
  <si>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</si>
  <si>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</si>
  <si>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</si>
  <si>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</si>
  <si>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</si>
  <si>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</si>
  <si>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LSST</t>
    <phoneticPr fontId="3" type="noConversion"/>
  </si>
  <si>
    <t>신가은</t>
    <phoneticPr fontId="3" type="noConversion"/>
  </si>
  <si>
    <t>월령 40% 이상으로 방풍막 연결</t>
    <phoneticPr fontId="3" type="noConversion"/>
  </si>
  <si>
    <t>ENG-KSP</t>
    <phoneticPr fontId="3" type="noConversion"/>
  </si>
  <si>
    <t>C_021883</t>
    <phoneticPr fontId="3" type="noConversion"/>
  </si>
  <si>
    <t>-</t>
    <phoneticPr fontId="3" type="noConversion"/>
  </si>
  <si>
    <t>[8:35-8:50] 관측 위치 짙은 구름으로 인한 관측 대기 후 관측 재개</t>
    <phoneticPr fontId="3" type="noConversion"/>
  </si>
  <si>
    <t>E_021884</t>
    <phoneticPr fontId="3" type="noConversion"/>
  </si>
  <si>
    <t>E_021881-021882</t>
    <phoneticPr fontId="3" type="noConversion"/>
  </si>
  <si>
    <t>M_021903-0218904:M</t>
    <phoneticPr fontId="3" type="noConversion"/>
  </si>
  <si>
    <t>[8:00-8:20] 관측 위치 짙은 구름으로 인한 관측 대기 후 관측 재개</t>
    <phoneticPr fontId="3" type="noConversion"/>
  </si>
  <si>
    <t>C_021908-021912</t>
    <phoneticPr fontId="3" type="noConversion"/>
  </si>
  <si>
    <t>C_021915-021917</t>
    <phoneticPr fontId="3" type="noConversion"/>
  </si>
  <si>
    <t>C_021974-021975</t>
    <phoneticPr fontId="3" type="noConversion"/>
  </si>
  <si>
    <t>[13:00] 짙은 구름으로 인한 관측 대기 / [15:30] 관측 재개</t>
    <phoneticPr fontId="3" type="noConversion"/>
  </si>
  <si>
    <t>[10:10-10:25] 관측 위치 짙은 구름으로 인한 관측 대기 후 관측 재개</t>
    <phoneticPr fontId="3" type="noConversion"/>
  </si>
  <si>
    <t>C_021988-021994</t>
    <phoneticPr fontId="3" type="noConversion"/>
  </si>
  <si>
    <t>E_021995</t>
    <phoneticPr fontId="3" type="noConversion"/>
  </si>
  <si>
    <t>[16:18] 관측 위치 짙은 구름으로 인한 관측 대기 / [18:30] 관측 재개</t>
    <phoneticPr fontId="3" type="noConversion"/>
  </si>
  <si>
    <t>E_021881-021882 full shutter error 메시지는 없었으나 full shutter가 닫히지 않아 생기는 영상 이상 발생</t>
    <phoneticPr fontId="3" type="noConversion"/>
  </si>
  <si>
    <t>E_021884 방풍막에 의해 가려짐</t>
    <phoneticPr fontId="3" type="noConversion"/>
  </si>
  <si>
    <t>BLG 관측 중 들어온 월령 95.4%의 달로 BLG 31/32/33 건너뜀</t>
    <phoneticPr fontId="3" type="noConversion"/>
  </si>
  <si>
    <t>[18:45] 관측 위치 짙은 구름 및 높은 습도(VAISALA 82% / 2.3m 94%)로 인한 관측 대기 / [19:15] 높은 습도(VAISALA 82% / 2.3m 95%)로 인한 관측 종료</t>
    <phoneticPr fontId="3" type="noConversion"/>
  </si>
  <si>
    <t>ENE</t>
    <phoneticPr fontId="3" type="noConversion"/>
  </si>
  <si>
    <t>WSW</t>
    <phoneticPr fontId="3" type="noConversion"/>
  </si>
  <si>
    <t>SSW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</si>
</sst>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3" t="s">
        <v>0</v>
      </c>
      <c r="C2" s="15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4">
        <v>46175</v>
      </c>
      <c r="D3" s="155"/>
      <c r="E3" s="1"/>
      <c r="F3" s="1"/>
      <c r="G3" s="1"/>
      <c r="H3" s="1"/>
      <c r="I3" s="1"/>
      <c r="J3" s="1"/>
      <c r="K3" s="66" t="s">
        <v>2</v>
      </c>
      <c r="L3" s="156">
        <f>(P31-(P32+P33))/P31*100</f>
        <v>46.003016591251885</v>
      </c>
      <c r="M3" s="156"/>
      <c r="N3" s="66" t="s">
        <v>3</v>
      </c>
      <c r="O3" s="156">
        <f>(P31-P33)/P31*100</f>
        <v>100</v>
      </c>
      <c r="P3" s="156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3" t="s">
        <v>6</v>
      </c>
      <c r="C7" s="15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189</v>
      </c>
      <c r="E9" s="8">
        <v>11.4</v>
      </c>
      <c r="F9" s="8">
        <v>61.9</v>
      </c>
      <c r="G9" s="36" t="s">
        <v>207</v>
      </c>
      <c r="H9" s="8">
        <v>2.7</v>
      </c>
      <c r="I9" s="36">
        <v>95.4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9.5</v>
      </c>
      <c r="F10" s="8">
        <v>66</v>
      </c>
      <c r="G10" s="36" t="s">
        <v>208</v>
      </c>
      <c r="H10" s="8">
        <v>1.6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0.80208333333333337</v>
      </c>
      <c r="D11" s="15" t="s">
        <v>189</v>
      </c>
      <c r="E11" s="15">
        <v>6.1</v>
      </c>
      <c r="F11" s="15">
        <v>82.7</v>
      </c>
      <c r="G11" s="36" t="s">
        <v>209</v>
      </c>
      <c r="H11" s="15">
        <v>1.4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24.444444444444443</v>
      </c>
      <c r="D12" s="19" t="e">
        <f>AVERAGE(D9:D11)</f>
        <v>#DIV/0!</v>
      </c>
      <c r="E12" s="19">
        <f>AVERAGE(E9:E11)</f>
        <v>9</v>
      </c>
      <c r="F12" s="20">
        <f>AVERAGE(F9:F11)</f>
        <v>70.2</v>
      </c>
      <c r="G12" s="21"/>
      <c r="H12" s="22">
        <f>AVERAGE(H9:H11)</f>
        <v>1.9000000000000004</v>
      </c>
      <c r="I12" s="23"/>
      <c r="J12" s="24">
        <f>AVERAGE(J9:J11)</f>
        <v>6.666666666666667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3" t="s">
        <v>25</v>
      </c>
      <c r="C14" s="15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183</v>
      </c>
      <c r="F16" s="27" t="s">
        <v>184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0.29652777777777778</v>
      </c>
      <c r="D17" s="28">
        <v>0.29722222222222222</v>
      </c>
      <c r="E17" s="28">
        <v>0.35069444444444442</v>
      </c>
      <c r="F17" s="28">
        <v>0.37013888888888891</v>
      </c>
      <c r="G17" s="28">
        <v>0.37986111111111109</v>
      </c>
      <c r="H17" s="28">
        <v>0.44027777777777777</v>
      </c>
      <c r="I17" s="28">
        <v>0.80277777777777781</v>
      </c>
      <c r="J17" s="28"/>
      <c r="K17" s="28"/>
      <c r="L17" s="28"/>
      <c r="M17" s="28"/>
      <c r="N17" s="28"/>
      <c r="O17" s="28"/>
      <c r="P17" s="28">
        <v>0.80694444444444446</v>
      </c>
    </row>
    <row r="18" spans="2:16" ht="14.1" customHeight="1" x14ac:dyDescent="0.35">
      <c r="B18" s="35" t="s">
        <v>42</v>
      </c>
      <c r="C18" s="27">
        <v>21873</v>
      </c>
      <c r="D18" s="27">
        <v>21874</v>
      </c>
      <c r="E18" s="27">
        <v>21881</v>
      </c>
      <c r="F18" s="27">
        <v>21884</v>
      </c>
      <c r="G18" s="27">
        <v>21890</v>
      </c>
      <c r="H18" s="27">
        <v>21914</v>
      </c>
      <c r="I18" s="27">
        <v>21999</v>
      </c>
      <c r="J18" s="27"/>
      <c r="K18" s="27"/>
      <c r="L18" s="27"/>
      <c r="M18" s="27"/>
      <c r="N18" s="27"/>
      <c r="O18" s="27"/>
      <c r="P18" s="117">
        <v>22004</v>
      </c>
    </row>
    <row r="19" spans="2:16" ht="14.1" customHeight="1" thickBot="1" x14ac:dyDescent="0.4">
      <c r="B19" s="13" t="s">
        <v>43</v>
      </c>
      <c r="C19" s="29"/>
      <c r="D19" s="27">
        <v>21878</v>
      </c>
      <c r="E19" s="30">
        <v>21883</v>
      </c>
      <c r="F19" s="30">
        <v>21889</v>
      </c>
      <c r="G19" s="30">
        <v>21913</v>
      </c>
      <c r="H19" s="30">
        <v>21998</v>
      </c>
      <c r="I19" s="30">
        <v>22003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3</v>
      </c>
      <c r="F20" s="33">
        <f>IF(ISNUMBER(F18),F19-F18+1,"")</f>
        <v>6</v>
      </c>
      <c r="G20" s="33">
        <f>IF(ISNUMBER(G18),G19-G18+1,"")</f>
        <v>24</v>
      </c>
      <c r="H20" s="33">
        <f>IF(ISNUMBER(H18),H19-H18+1,"")</f>
        <v>85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2" t="s">
        <v>45</v>
      </c>
      <c r="C22" s="35" t="s">
        <v>21</v>
      </c>
      <c r="D22" s="35" t="s">
        <v>23</v>
      </c>
      <c r="E22" s="35" t="s">
        <v>46</v>
      </c>
      <c r="F22" s="163" t="s">
        <v>47</v>
      </c>
      <c r="G22" s="163"/>
      <c r="H22" s="163"/>
      <c r="I22" s="163"/>
      <c r="J22" s="35" t="s">
        <v>21</v>
      </c>
      <c r="K22" s="35" t="s">
        <v>23</v>
      </c>
      <c r="L22" s="35" t="s">
        <v>46</v>
      </c>
      <c r="M22" s="163" t="s">
        <v>47</v>
      </c>
      <c r="N22" s="163"/>
      <c r="O22" s="163"/>
      <c r="P22" s="163"/>
    </row>
    <row r="23" spans="2:16" ht="13.5" customHeight="1" x14ac:dyDescent="0.35">
      <c r="B23" s="162"/>
      <c r="C23" s="116"/>
      <c r="D23" s="116"/>
      <c r="E23" s="36" t="s">
        <v>48</v>
      </c>
      <c r="F23" s="161"/>
      <c r="G23" s="161"/>
      <c r="H23" s="161"/>
      <c r="I23" s="161"/>
      <c r="J23" s="106"/>
      <c r="K23" s="106"/>
      <c r="L23" s="116" t="s">
        <v>165</v>
      </c>
      <c r="M23" s="161"/>
      <c r="N23" s="161"/>
      <c r="O23" s="161"/>
      <c r="P23" s="161"/>
    </row>
    <row r="24" spans="2:16" ht="13.5" customHeight="1" x14ac:dyDescent="0.35">
      <c r="B24" s="162"/>
      <c r="C24" s="106"/>
      <c r="D24" s="106"/>
      <c r="E24" s="113" t="s">
        <v>178</v>
      </c>
      <c r="F24" s="161"/>
      <c r="G24" s="161"/>
      <c r="H24" s="161"/>
      <c r="I24" s="161"/>
      <c r="J24" s="106"/>
      <c r="K24" s="106"/>
      <c r="L24" s="36" t="s">
        <v>182</v>
      </c>
      <c r="M24" s="164"/>
      <c r="N24" s="165"/>
      <c r="O24" s="165"/>
      <c r="P24" s="166"/>
    </row>
    <row r="25" spans="2:16" ht="13.5" customHeight="1" x14ac:dyDescent="0.35">
      <c r="B25" s="162"/>
      <c r="C25" s="116"/>
      <c r="D25" s="116"/>
      <c r="E25" s="113" t="s">
        <v>171</v>
      </c>
      <c r="F25" s="161"/>
      <c r="G25" s="161"/>
      <c r="H25" s="161"/>
      <c r="I25" s="161"/>
      <c r="J25" s="106"/>
      <c r="K25" s="106"/>
      <c r="L25" s="36" t="s">
        <v>49</v>
      </c>
      <c r="M25" s="161"/>
      <c r="N25" s="161"/>
      <c r="O25" s="161"/>
      <c r="P25" s="161"/>
    </row>
    <row r="26" spans="2:16" ht="13.5" customHeight="1" x14ac:dyDescent="0.35">
      <c r="B26" s="162"/>
      <c r="C26" s="106"/>
      <c r="D26" s="106"/>
      <c r="E26" s="113" t="s">
        <v>165</v>
      </c>
      <c r="F26" s="161"/>
      <c r="G26" s="161"/>
      <c r="H26" s="161"/>
      <c r="I26" s="161"/>
      <c r="J26" s="106"/>
      <c r="K26" s="106"/>
      <c r="L26" s="36" t="s">
        <v>176</v>
      </c>
      <c r="M26" s="161"/>
      <c r="N26" s="161"/>
      <c r="O26" s="161"/>
      <c r="P26" s="161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3" t="s">
        <v>50</v>
      </c>
      <c r="C28" s="153"/>
      <c r="D28" s="15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0.37708333333333333</v>
      </c>
      <c r="D30" s="43"/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>
        <v>5.8333333333333334E-2</v>
      </c>
      <c r="P30" s="46">
        <f>SUM(C30:J30,L30:N30)</f>
        <v>0.39791666666666664</v>
      </c>
    </row>
    <row r="31" spans="2:16" ht="14.1" customHeight="1" x14ac:dyDescent="0.35">
      <c r="B31" s="37" t="s">
        <v>170</v>
      </c>
      <c r="C31" s="47">
        <v>0.37708333333333333</v>
      </c>
      <c r="D31" s="7">
        <v>5.8333333333333334E-2</v>
      </c>
      <c r="E31" s="7"/>
      <c r="F31" s="7"/>
      <c r="G31" s="7"/>
      <c r="H31" s="7"/>
      <c r="I31" s="7"/>
      <c r="J31" s="7">
        <v>2.0833333333333332E-2</v>
      </c>
      <c r="K31" s="7">
        <v>4.1666666666666666E-3</v>
      </c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>
        <v>0.22777777777777777</v>
      </c>
      <c r="D32" s="50">
        <v>1.0416666666666666E-2</v>
      </c>
      <c r="E32" s="50"/>
      <c r="F32" s="50"/>
      <c r="G32" s="50"/>
      <c r="H32" s="50"/>
      <c r="I32" s="50"/>
      <c r="J32" s="50">
        <v>1.0416666666666666E-2</v>
      </c>
      <c r="K32" s="50"/>
      <c r="L32" s="50"/>
      <c r="M32" s="50"/>
      <c r="N32" s="50"/>
      <c r="O32" s="51"/>
      <c r="P32" s="46">
        <f>SUM(C32:N32)</f>
        <v>0.24861111111111109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0.14930555555555555</v>
      </c>
      <c r="D34" s="110">
        <f t="shared" ref="D34:P34" si="1">D31-D32-D33</f>
        <v>4.791666666666667E-2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1.0416666666666666E-2</v>
      </c>
      <c r="K34" s="110">
        <f t="shared" si="1"/>
        <v>4.1666666666666666E-3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0.21180555555555555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8" t="s">
        <v>67</v>
      </c>
      <c r="C36" s="151" t="s">
        <v>192</v>
      </c>
      <c r="D36" s="152"/>
      <c r="E36" s="151" t="s">
        <v>188</v>
      </c>
      <c r="F36" s="152"/>
      <c r="G36" s="151" t="s">
        <v>191</v>
      </c>
      <c r="H36" s="152"/>
      <c r="I36" s="151" t="s">
        <v>193</v>
      </c>
      <c r="J36" s="152"/>
      <c r="K36" s="151" t="s">
        <v>195</v>
      </c>
      <c r="L36" s="152"/>
      <c r="M36" s="151" t="s">
        <v>196</v>
      </c>
      <c r="N36" s="152"/>
      <c r="O36" s="146" t="s">
        <v>197</v>
      </c>
      <c r="P36" s="146"/>
    </row>
    <row r="37" spans="2:16" ht="18" customHeight="1" x14ac:dyDescent="0.35">
      <c r="B37" s="149"/>
      <c r="C37" s="151" t="s">
        <v>200</v>
      </c>
      <c r="D37" s="152"/>
      <c r="E37" s="146" t="s">
        <v>201</v>
      </c>
      <c r="F37" s="146"/>
      <c r="G37" s="146"/>
      <c r="H37" s="146"/>
      <c r="I37" s="146"/>
      <c r="J37" s="146"/>
      <c r="K37" s="146"/>
      <c r="L37" s="146"/>
      <c r="M37" s="151"/>
      <c r="N37" s="152"/>
      <c r="O37" s="146"/>
      <c r="P37" s="146"/>
    </row>
    <row r="38" spans="2:16" ht="18" customHeight="1" x14ac:dyDescent="0.35">
      <c r="B38" s="149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35">
      <c r="B39" s="149"/>
      <c r="C39" s="146"/>
      <c r="D39" s="146"/>
      <c r="E39" s="146"/>
      <c r="F39" s="146"/>
      <c r="G39" s="146"/>
      <c r="H39" s="146"/>
      <c r="I39" s="146"/>
      <c r="J39" s="146"/>
      <c r="K39" s="146" t="s">
        <v>177</v>
      </c>
      <c r="L39" s="146"/>
      <c r="M39" s="146"/>
      <c r="N39" s="146"/>
      <c r="O39" s="146"/>
      <c r="P39" s="146"/>
    </row>
    <row r="40" spans="2:16" ht="18" customHeight="1" x14ac:dyDescent="0.35">
      <c r="B40" s="149"/>
      <c r="C40" s="146"/>
      <c r="D40" s="146"/>
      <c r="E40" s="146"/>
      <c r="F40" s="146"/>
      <c r="G40" s="147"/>
      <c r="H40" s="147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35">
      <c r="B41" s="150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194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203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190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0" t="s">
        <v>204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22" t="s">
        <v>199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4"/>
    </row>
    <row r="49" spans="2:16" ht="14.1" customHeight="1" x14ac:dyDescent="0.35">
      <c r="B49" s="122" t="s">
        <v>205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 t="s">
        <v>198</v>
      </c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 t="s">
        <v>202</v>
      </c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 t="s">
        <v>206</v>
      </c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181</v>
      </c>
      <c r="C54" s="126"/>
      <c r="D54" s="126"/>
      <c r="E54" s="126"/>
      <c r="F54" s="112">
        <v>557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-160.185</v>
      </c>
      <c r="D72" s="60">
        <v>-160.53899999999999</v>
      </c>
      <c r="E72" s="100" t="s">
        <v>118</v>
      </c>
      <c r="F72" s="60">
        <v>21.4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-156.34299999999999</v>
      </c>
      <c r="D73" s="60">
        <v>-156.774</v>
      </c>
      <c r="E73" s="102" t="s">
        <v>122</v>
      </c>
      <c r="F73" s="61">
        <v>39.4</v>
      </c>
      <c r="G73" s="61">
        <v>37.799999999999997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-170.98</v>
      </c>
      <c r="D74" s="60">
        <v>-166.66499999999999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-126.15900000000001</v>
      </c>
      <c r="D75" s="60">
        <v>-127.586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31.472999999999999</v>
      </c>
      <c r="D76" s="60">
        <v>31.132000000000001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29.795000000000002</v>
      </c>
      <c r="D77" s="60">
        <v>29.448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24.829000000000001</v>
      </c>
      <c r="D78" s="60">
        <v>24.513999999999999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23.265000000000001</v>
      </c>
      <c r="D79" s="60">
        <v>22.951000000000001</v>
      </c>
      <c r="E79" s="100" t="s">
        <v>152</v>
      </c>
      <c r="F79" s="60">
        <v>12.1</v>
      </c>
      <c r="G79" s="60">
        <v>10.5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1.9700000000000001E-5</v>
      </c>
      <c r="D80" s="64">
        <v>4.6699999999999997E-5</v>
      </c>
      <c r="E80" s="102" t="s">
        <v>157</v>
      </c>
      <c r="F80" s="61">
        <v>71.400000000000006</v>
      </c>
      <c r="G80" s="61">
        <v>70.099999999999994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7" t="s">
        <v>161</v>
      </c>
      <c r="C84" s="157"/>
    </row>
    <row r="85" spans="2:16" ht="15" customHeight="1" x14ac:dyDescent="0.35">
      <c r="B85" s="158" t="s">
        <v>186</v>
      </c>
      <c r="C85" s="159"/>
      <c r="D85" s="159"/>
      <c r="E85" s="159"/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60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67"/>
      <c r="C87" s="168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9"/>
    </row>
    <row r="88" spans="2:16" ht="15" customHeight="1" x14ac:dyDescent="0.35">
      <c r="B88" s="177"/>
      <c r="C88" s="172"/>
      <c r="D88" s="172"/>
      <c r="E88" s="172"/>
      <c r="F88" s="172"/>
      <c r="G88" s="172"/>
      <c r="H88" s="172"/>
      <c r="I88" s="172"/>
      <c r="J88" s="172"/>
      <c r="K88" s="172"/>
      <c r="L88" s="172"/>
      <c r="M88" s="172"/>
      <c r="N88" s="172"/>
      <c r="O88" s="172"/>
      <c r="P88" s="173"/>
    </row>
    <row r="89" spans="2:16" ht="15" customHeight="1" x14ac:dyDescent="0.35">
      <c r="B89" s="171"/>
      <c r="C89" s="172"/>
      <c r="D89" s="172"/>
      <c r="E89" s="172"/>
      <c r="F89" s="172"/>
      <c r="G89" s="172"/>
      <c r="H89" s="172"/>
      <c r="I89" s="172"/>
      <c r="J89" s="172"/>
      <c r="K89" s="172"/>
      <c r="L89" s="172"/>
      <c r="M89" s="172"/>
      <c r="N89" s="172"/>
      <c r="O89" s="172"/>
      <c r="P89" s="173"/>
    </row>
    <row r="90" spans="2:16" ht="15" customHeight="1" x14ac:dyDescent="0.35">
      <c r="B90" s="171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3"/>
    </row>
    <row r="91" spans="2:16" ht="15" customHeight="1" x14ac:dyDescent="0.35">
      <c r="B91" s="171"/>
      <c r="C91" s="172"/>
      <c r="D91" s="172"/>
      <c r="E91" s="172"/>
      <c r="F91" s="172"/>
      <c r="G91" s="172"/>
      <c r="H91" s="172"/>
      <c r="I91" s="172"/>
      <c r="J91" s="172"/>
      <c r="K91" s="172"/>
      <c r="L91" s="172"/>
      <c r="M91" s="172"/>
      <c r="N91" s="172"/>
      <c r="O91" s="172"/>
      <c r="P91" s="173"/>
    </row>
    <row r="92" spans="2:16" ht="15" customHeight="1" x14ac:dyDescent="0.35">
      <c r="B92" s="171"/>
      <c r="C92" s="172"/>
      <c r="D92" s="172"/>
      <c r="E92" s="172"/>
      <c r="F92" s="172"/>
      <c r="G92" s="172"/>
      <c r="H92" s="172"/>
      <c r="I92" s="172"/>
      <c r="J92" s="172"/>
      <c r="K92" s="172"/>
      <c r="L92" s="172"/>
      <c r="M92" s="172"/>
      <c r="N92" s="172"/>
      <c r="O92" s="172"/>
      <c r="P92" s="173"/>
    </row>
    <row r="93" spans="2:16" ht="15" customHeight="1" x14ac:dyDescent="0.35">
      <c r="B93" s="171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3"/>
    </row>
    <row r="94" spans="2:16" ht="15" customHeight="1" x14ac:dyDescent="0.35">
      <c r="B94" s="171"/>
      <c r="C94" s="172"/>
      <c r="D94" s="172"/>
      <c r="E94" s="172"/>
      <c r="F94" s="172"/>
      <c r="G94" s="172"/>
      <c r="H94" s="172"/>
      <c r="I94" s="172"/>
      <c r="J94" s="172"/>
      <c r="K94" s="172"/>
      <c r="L94" s="172"/>
      <c r="M94" s="172"/>
      <c r="N94" s="172"/>
      <c r="O94" s="172"/>
      <c r="P94" s="173"/>
    </row>
    <row r="95" spans="2:16" ht="15" customHeight="1" x14ac:dyDescent="0.35">
      <c r="B95" s="178"/>
      <c r="C95" s="172"/>
      <c r="D95" s="172"/>
      <c r="E95" s="172"/>
      <c r="F95" s="172"/>
      <c r="G95" s="172"/>
      <c r="H95" s="172"/>
      <c r="I95" s="172"/>
      <c r="J95" s="172"/>
      <c r="K95" s="172"/>
      <c r="L95" s="172"/>
      <c r="M95" s="172"/>
      <c r="N95" s="172"/>
      <c r="O95" s="172"/>
      <c r="P95" s="173"/>
    </row>
    <row r="96" spans="2:16" ht="15" customHeight="1" x14ac:dyDescent="0.35">
      <c r="B96" s="171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3"/>
    </row>
    <row r="97" spans="2:16" ht="15" customHeight="1" x14ac:dyDescent="0.35">
      <c r="B97" s="171"/>
      <c r="C97" s="172"/>
      <c r="D97" s="172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3"/>
    </row>
    <row r="98" spans="2:16" ht="15" customHeight="1" x14ac:dyDescent="0.35">
      <c r="B98" s="171"/>
      <c r="C98" s="172"/>
      <c r="D98" s="172"/>
      <c r="E98" s="172"/>
      <c r="F98" s="172"/>
      <c r="G98" s="172"/>
      <c r="H98" s="172"/>
      <c r="I98" s="172"/>
      <c r="J98" s="172"/>
      <c r="K98" s="172"/>
      <c r="L98" s="172"/>
      <c r="M98" s="172"/>
      <c r="N98" s="172"/>
      <c r="O98" s="172"/>
      <c r="P98" s="173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2026-06-02T19:26:30Z</dcterms:modified>
</cp:coreProperties>
</file>