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2A0E57EE-E460-4613-9204-FFF349BA36AB}" xr6:coauthVersionLast="47" xr6:coauthVersionMax="47" xr10:uidLastSave="{00000000-0000-0000-0000-000000000000}"/>
  <bookViews>
    <workbookView xWindow="63648" yWindow="4428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<sst xmlns="http://schemas.openxmlformats.org/spreadsheetml/2006/main" count="219" uniqueCount="204">
  <si>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</si>
  <si>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</si>
  <si>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</si>
  <si>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</si>
  <si>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</si>
  <si>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</si>
  <si>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</si>
  <si>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</si>
  <si>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</si>
  <si>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</si>
  <si>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</si>
  <si>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</si>
  <si>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</si>
  <si>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</si>
  <si>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</si>
  <si>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</si>
  <si>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</si>
  <si>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</si>
  <si>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</si>
  <si>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</si>
  <si>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</si>
  <si>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</si>
  <si>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</si>
  <si>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</si>
  <si>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</si>
  <si>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</si>
  <si>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</si>
  <si>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</si>
  <si>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</si>
  <si>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</si>
  <si>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</si>
  <si>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</si>
  <si>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</si>
  <si>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</si>
  <si>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</si>
  <si>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</si>
  <si>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</si>
  <si>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</si>
  <si>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</si>
  <si>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</si>
  <si>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</si>
  <si>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</si>
  <si>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</si>
  <si>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</si>
  <si>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</si>
  <si>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</si>
  <si>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</si>
  <si>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</si>
  <si>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</si>
  <si>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</si>
  <si>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</si>
  <si>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</si>
  <si>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</si>
  <si>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</si>
  <si>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</si>
  <si>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</si>
  <si>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</si>
  <si>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</si>
  <si>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</si>
  <si>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</si>
  <si>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</si>
  <si>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</si>
  <si>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</si>
  <si>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</si>
  <si>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</si>
  <si>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</si>
  <si>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</si>
  <si>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</si>
  <si>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</si>
  <si>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</si>
  <si>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</si>
  <si>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</si>
  <si>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</si>
  <si>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</si>
  <si>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</si>
  <si>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</si>
  <si>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</si>
  <si>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</si>
  <si>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</si>
  <si>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</si>
  <si>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</si>
  <si>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</si>
  <si>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</si>
  <si>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</si>
  <si>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</si>
  <si>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</si>
  <si>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</si>
  <si>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</si>
  <si>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</si>
  <si>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</si>
  <si>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</si>
  <si>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</si>
  <si>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</si>
  <si>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</si>
  <si>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</si>
  <si>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</si>
  <si>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</si>
  <si>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</si>
  <si>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</si>
  <si>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</si>
  <si>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</si>
  <si>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</si>
  <si>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</si>
  <si>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</si>
  <si>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</si>
  <si>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</si>
  <si>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</si>
  <si>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</si>
  <si>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</si>
  <si>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</si>
  <si>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</si>
  <si>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</si>
  <si>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</si>
  <si>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</si>
  <si>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</si>
  <si>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</si>
  <si>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</si>
  <si>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</si>
  <si>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</si>
  <si>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</si>
  <si>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</si>
  <si>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</si>
  <si>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</si>
  <si>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</si>
  <si>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</si>
  <si>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</si>
  <si>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</si>
  <si>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</si>
  <si>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</si>
  <si>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</si>
  <si>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</si>
  <si>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</si>
  <si>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</si>
  <si>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</si>
  <si>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</si>
  <si>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</si>
  <si>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</si>
  <si>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</si>
  <si>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</si>
  <si>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</si>
  <si>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</si>
  <si>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</si>
  <si>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</si>
  <si>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</si>
  <si>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</si>
  <si>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</si>
  <si>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</si>
  <si>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</si>
  <si>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</si>
  <si>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</si>
  <si>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</si>
  <si>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</si>
  <si>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</si>
  <si>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</si>
  <si>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</si>
  <si>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</si>
  <si>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</si>
  <si>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</si>
  <si>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</si>
  <si>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</si>
  <si>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</si>
  <si>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</si>
  <si>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</si>
  <si>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</si>
  <si>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</si>
  <si>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</si>
  <si>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</si>
  <si>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</si>
  <si>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</si>
  <si>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</si>
  <si>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</si>
  <si>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</si>
  <si>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</si>
  <si>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</si>
  <si>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</si>
  <si>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</si>
  <si>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</si>
  <si>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</si>
  <si>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</si>
  <si>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</si>
  <si>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</si>
  <si>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</si>
  <si>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</si>
  <si>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</si>
  <si>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</si>
  <si>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신가은</t>
    <phoneticPr fontId="3" type="noConversion"/>
  </si>
  <si>
    <t>월령 40% 이상으로 방풍막 연결</t>
    <phoneticPr fontId="3" type="noConversion"/>
  </si>
  <si>
    <t>C_021802-021803</t>
    <phoneticPr fontId="3" type="noConversion"/>
  </si>
  <si>
    <t>UT 8:10부터 관측 위치 옅은 구름의 영향 있음</t>
    <phoneticPr fontId="3" type="noConversion"/>
  </si>
  <si>
    <t>C_021810-021811</t>
    <phoneticPr fontId="3" type="noConversion"/>
  </si>
  <si>
    <t>C_021816-021822</t>
    <phoneticPr fontId="3" type="noConversion"/>
  </si>
  <si>
    <t>-</t>
    <phoneticPr fontId="3" type="noConversion"/>
  </si>
  <si>
    <t>[9:00] 관측 위치 짙은 구름으로 인한 관측 대기 / [16:50] 관측 재개</t>
    <phoneticPr fontId="3" type="noConversion"/>
  </si>
  <si>
    <t>E_021825-021831</t>
    <phoneticPr fontId="3" type="noConversion"/>
  </si>
  <si>
    <t>M_021837-021838:K</t>
    <phoneticPr fontId="3" type="noConversion"/>
  </si>
  <si>
    <t>M_021838:K IC.K crash로 인해 영상 없음</t>
    <phoneticPr fontId="3" type="noConversion"/>
  </si>
  <si>
    <t>E_021841-021842</t>
    <phoneticPr fontId="3" type="noConversion"/>
  </si>
  <si>
    <t>E_021849-021850</t>
    <phoneticPr fontId="3" type="noConversion"/>
  </si>
  <si>
    <t>E_021825-021831 / E_021841-021842 / E_021849-021850 달빛에 의해 satuation됨</t>
    <phoneticPr fontId="3" type="noConversion"/>
  </si>
  <si>
    <t>월령 98.8% 달로 인한 satuation으로 BLG 01/02/03/11/12/14/15/16/17/18/19/41/42/43/51/52 건너뜀</t>
    <phoneticPr fontId="3" type="noConversion"/>
  </si>
  <si>
    <t>M_021854-021855:N</t>
    <phoneticPr fontId="3" type="noConversion"/>
  </si>
  <si>
    <t>[18:30] 관측 위치 짙은 구름으로 인한 관측 대기 / [19:31] 관측 종료</t>
    <phoneticPr fontId="3" type="noConversion"/>
  </si>
  <si>
    <t>N</t>
    <phoneticPr fontId="3" type="noConversion"/>
  </si>
  <si>
    <t>NNW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</si>
</sst>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46174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22.335766423357654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2.4</v>
      </c>
      <c r="E9" s="8">
        <v>4.9000000000000004</v>
      </c>
      <c r="F9" s="8">
        <v>73.7</v>
      </c>
      <c r="G9" s="36" t="s">
        <v>202</v>
      </c>
      <c r="H9" s="8">
        <v>0.9</v>
      </c>
      <c r="I9" s="36">
        <v>98.8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191</v>
      </c>
      <c r="E10" s="8">
        <v>5.7</v>
      </c>
      <c r="F10" s="8">
        <v>69.5</v>
      </c>
      <c r="G10" s="36" t="s">
        <v>203</v>
      </c>
      <c r="H10" s="8">
        <v>2.4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0.81319444444444444</v>
      </c>
      <c r="D11" s="15" t="s">
        <v>191</v>
      </c>
      <c r="E11" s="15">
        <v>4.7</v>
      </c>
      <c r="F11" s="15">
        <v>78.8</v>
      </c>
      <c r="G11" s="36" t="s">
        <v>203</v>
      </c>
      <c r="H11" s="15">
        <v>12.7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24.455555555555556</v>
      </c>
      <c r="D12" s="19">
        <f>AVERAGE(D9:D11)</f>
        <v>2.4</v>
      </c>
      <c r="E12" s="19">
        <f>AVERAGE(E9:E11)</f>
        <v>5.1000000000000005</v>
      </c>
      <c r="F12" s="20">
        <f>AVERAGE(F9:F11)</f>
        <v>74</v>
      </c>
      <c r="G12" s="21"/>
      <c r="H12" s="22">
        <f>AVERAGE(H9:H11)</f>
        <v>5.333333333333333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183</v>
      </c>
      <c r="F16" s="27" t="s">
        <v>184</v>
      </c>
      <c r="G16" s="27" t="s">
        <v>180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0.29305555555555557</v>
      </c>
      <c r="D17" s="28">
        <v>0.29444444444444445</v>
      </c>
      <c r="E17" s="28">
        <v>0.33680555555555558</v>
      </c>
      <c r="F17" s="28">
        <v>0.35694444444444445</v>
      </c>
      <c r="G17" s="28">
        <v>0.70347222222222228</v>
      </c>
      <c r="H17" s="28">
        <v>0.81944444444444442</v>
      </c>
      <c r="I17" s="28"/>
      <c r="J17" s="28"/>
      <c r="K17" s="28"/>
      <c r="L17" s="28"/>
      <c r="M17" s="28"/>
      <c r="N17" s="28"/>
      <c r="O17" s="28"/>
      <c r="P17" s="28">
        <v>0.82361111111111107</v>
      </c>
    </row>
    <row r="18" spans="2:16" ht="14.1" customHeight="1" x14ac:dyDescent="0.35">
      <c r="B18" s="35" t="s">
        <v>42</v>
      </c>
      <c r="C18" s="27">
        <v>21791</v>
      </c>
      <c r="D18" s="27">
        <v>21792</v>
      </c>
      <c r="E18" s="27">
        <v>21799</v>
      </c>
      <c r="F18" s="27">
        <v>21812</v>
      </c>
      <c r="G18" s="27">
        <v>21825</v>
      </c>
      <c r="H18" s="27">
        <v>21863</v>
      </c>
      <c r="I18" s="27"/>
      <c r="J18" s="27"/>
      <c r="K18" s="27"/>
      <c r="L18" s="27"/>
      <c r="M18" s="27"/>
      <c r="N18" s="27"/>
      <c r="O18" s="27"/>
      <c r="P18" s="117">
        <v>21868</v>
      </c>
    </row>
    <row r="19" spans="2:16" ht="14.1" customHeight="1" thickBot="1" x14ac:dyDescent="0.4">
      <c r="B19" s="13" t="s">
        <v>43</v>
      </c>
      <c r="C19" s="29"/>
      <c r="D19" s="27">
        <v>21796</v>
      </c>
      <c r="E19" s="30">
        <v>21811</v>
      </c>
      <c r="F19" s="30">
        <v>21822</v>
      </c>
      <c r="G19" s="30">
        <v>21856</v>
      </c>
      <c r="H19" s="30">
        <v>21867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11</v>
      </c>
      <c r="G20" s="33">
        <f>IF(ISNUMBER(G18),G19-G18+1,"")</f>
        <v>32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182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0.375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6.0416666666666667E-2</v>
      </c>
      <c r="P30" s="46">
        <f>SUM(C30:J30,L30:N30)</f>
        <v>0.39583333333333331</v>
      </c>
    </row>
    <row r="31" spans="2:16" ht="14.1" customHeight="1" x14ac:dyDescent="0.35">
      <c r="B31" s="37" t="s">
        <v>170</v>
      </c>
      <c r="C31" s="47">
        <v>0.375</v>
      </c>
      <c r="D31" s="7">
        <v>6.0416666666666667E-2</v>
      </c>
      <c r="E31" s="7"/>
      <c r="F31" s="7"/>
      <c r="G31" s="7"/>
      <c r="H31" s="7"/>
      <c r="I31" s="7"/>
      <c r="J31" s="7">
        <v>2.0833333333333332E-2</v>
      </c>
      <c r="K31" s="7">
        <v>1.9444444444444445E-2</v>
      </c>
      <c r="L31" s="7"/>
      <c r="M31" s="7"/>
      <c r="N31" s="7"/>
      <c r="O31" s="48"/>
      <c r="P31" s="46">
        <f>SUM(C31:N31)</f>
        <v>0.47569444444444442</v>
      </c>
    </row>
    <row r="32" spans="2:16" ht="14.1" customHeight="1" x14ac:dyDescent="0.35">
      <c r="B32" s="37" t="s">
        <v>65</v>
      </c>
      <c r="C32" s="49">
        <v>0.30486111111111114</v>
      </c>
      <c r="D32" s="50">
        <v>6.0416666666666667E-2</v>
      </c>
      <c r="E32" s="50"/>
      <c r="F32" s="50"/>
      <c r="G32" s="50"/>
      <c r="H32" s="50"/>
      <c r="I32" s="50"/>
      <c r="J32" s="50">
        <v>4.1666666666666666E-3</v>
      </c>
      <c r="K32" s="50"/>
      <c r="L32" s="50"/>
      <c r="M32" s="50"/>
      <c r="N32" s="50"/>
      <c r="O32" s="51"/>
      <c r="P32" s="46">
        <f>SUM(C32:N32)</f>
        <v>0.36944444444444446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7.0138888888888862E-2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1.6666666666666666E-2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0.10624999999999996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187</v>
      </c>
      <c r="D36" s="147"/>
      <c r="E36" s="146" t="s">
        <v>189</v>
      </c>
      <c r="F36" s="147"/>
      <c r="G36" s="146" t="s">
        <v>190</v>
      </c>
      <c r="H36" s="147"/>
      <c r="I36" s="146" t="s">
        <v>193</v>
      </c>
      <c r="J36" s="147"/>
      <c r="K36" s="146" t="s">
        <v>194</v>
      </c>
      <c r="L36" s="147"/>
      <c r="M36" s="146" t="s">
        <v>196</v>
      </c>
      <c r="N36" s="147"/>
      <c r="O36" s="118" t="s">
        <v>197</v>
      </c>
      <c r="P36" s="118"/>
    </row>
    <row r="37" spans="2:16" ht="18" customHeight="1" x14ac:dyDescent="0.35">
      <c r="B37" s="163"/>
      <c r="C37" s="146" t="s">
        <v>200</v>
      </c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188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198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</row>
    <row r="47" spans="2:16" ht="14.1" customHeight="1" x14ac:dyDescent="0.35">
      <c r="B47" s="174" t="s">
        <v>199</v>
      </c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6"/>
    </row>
    <row r="48" spans="2:16" ht="14.1" customHeight="1" x14ac:dyDescent="0.35">
      <c r="B48" s="172" t="s">
        <v>195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</row>
    <row r="49" spans="2:16" ht="14.1" customHeight="1" x14ac:dyDescent="0.35">
      <c r="B49" s="172" t="s">
        <v>201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1" t="s">
        <v>168</v>
      </c>
      <c r="C53" s="192"/>
      <c r="D53" s="115"/>
      <c r="E53" s="115"/>
      <c r="F53" s="115"/>
      <c r="G53" s="193"/>
      <c r="H53" s="192"/>
      <c r="I53" s="192"/>
      <c r="J53" s="192"/>
      <c r="K53" s="192"/>
      <c r="L53" s="192"/>
      <c r="M53" s="192"/>
      <c r="N53" s="192"/>
      <c r="O53" s="192"/>
      <c r="P53" s="194"/>
    </row>
    <row r="54" spans="2:16" ht="14.1" customHeight="1" thickTop="1" thickBot="1" x14ac:dyDescent="0.4">
      <c r="B54" s="186" t="s">
        <v>181</v>
      </c>
      <c r="C54" s="187"/>
      <c r="D54" s="187"/>
      <c r="E54" s="187"/>
      <c r="F54" s="112">
        <v>492</v>
      </c>
      <c r="G54" s="188"/>
      <c r="H54" s="189"/>
      <c r="I54" s="189"/>
      <c r="J54" s="189"/>
      <c r="K54" s="189"/>
      <c r="L54" s="189"/>
      <c r="M54" s="189"/>
      <c r="N54" s="189"/>
      <c r="O54" s="189"/>
      <c r="P54" s="190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7" t="s">
        <v>76</v>
      </c>
      <c r="C59" s="167"/>
      <c r="D59" s="58">
        <v>7</v>
      </c>
      <c r="E59" s="177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7" t="s">
        <v>81</v>
      </c>
      <c r="C60" s="167"/>
      <c r="D60" s="58" t="b">
        <v>1</v>
      </c>
      <c r="E60" s="177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7" t="s">
        <v>86</v>
      </c>
      <c r="C61" s="167"/>
      <c r="D61" s="58" t="b">
        <v>1</v>
      </c>
      <c r="E61" s="177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7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7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7" t="s">
        <v>98</v>
      </c>
      <c r="F64" s="167"/>
      <c r="G64" s="58" t="b">
        <v>1</v>
      </c>
      <c r="H64" s="71"/>
      <c r="I64" s="72"/>
      <c r="J64" s="73"/>
      <c r="K64" s="184" t="s">
        <v>99</v>
      </c>
      <c r="L64" s="185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7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8" t="s">
        <v>105</v>
      </c>
      <c r="C69" s="178"/>
      <c r="D69" s="81"/>
      <c r="E69" s="81"/>
      <c r="F69" s="180" t="s">
        <v>106</v>
      </c>
      <c r="G69" s="182" t="s">
        <v>107</v>
      </c>
      <c r="H69" s="81"/>
      <c r="I69" s="178" t="s">
        <v>108</v>
      </c>
      <c r="J69" s="178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9"/>
      <c r="C70" s="179"/>
      <c r="D70" s="85"/>
      <c r="E70" s="86"/>
      <c r="F70" s="181"/>
      <c r="G70" s="183"/>
      <c r="H70" s="87"/>
      <c r="I70" s="179"/>
      <c r="J70" s="179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-159.608</v>
      </c>
      <c r="D72" s="60">
        <v>-160.91900000000001</v>
      </c>
      <c r="E72" s="100" t="s">
        <v>118</v>
      </c>
      <c r="F72" s="60">
        <v>22.1</v>
      </c>
      <c r="G72" s="60">
        <v>21.3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-155.67400000000001</v>
      </c>
      <c r="D73" s="60">
        <v>-157.184</v>
      </c>
      <c r="E73" s="102" t="s">
        <v>122</v>
      </c>
      <c r="F73" s="61">
        <v>35.1</v>
      </c>
      <c r="G73" s="61">
        <v>24.1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-177.65899999999999</v>
      </c>
      <c r="D74" s="60">
        <v>-180.34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-124.667</v>
      </c>
      <c r="D75" s="60">
        <v>-128.345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32.179000000000002</v>
      </c>
      <c r="D76" s="60">
        <v>30.681000000000001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30.318999999999999</v>
      </c>
      <c r="D77" s="60">
        <v>29.167999999999999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25.425999999999998</v>
      </c>
      <c r="D78" s="60">
        <v>24.25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23.812000000000001</v>
      </c>
      <c r="D79" s="60">
        <v>22.792999999999999</v>
      </c>
      <c r="E79" s="100" t="s">
        <v>152</v>
      </c>
      <c r="F79" s="60">
        <v>15</v>
      </c>
      <c r="G79" s="60">
        <v>8.8000000000000007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1.1800000000000001E-5</v>
      </c>
      <c r="D80" s="64">
        <v>1.03E-5</v>
      </c>
      <c r="E80" s="102" t="s">
        <v>157</v>
      </c>
      <c r="F80" s="61">
        <v>54.4</v>
      </c>
      <c r="G80" s="61">
        <v>70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186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2026-06-01T19:53:11Z</dcterms:modified>
</cp:coreProperties>
</file>