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5\"/>
    </mc:Choice>
  </mc:AlternateContent>
  <xr:revisionPtr revIDLastSave="0" documentId="13_ncr:1_{C31F7D8E-3241-4070-85D4-99BEF9729B8C}" xr6:coauthVersionLast="47" xr6:coauthVersionMax="47" xr10:uidLastSave="{00000000-0000-0000-0000-000000000000}"/>
  <bookViews>
    <workbookView xWindow="26688" yWindow="14604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4" i="1" l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<sst xmlns="http://schemas.openxmlformats.org/spreadsheetml/2006/main" count="212" uniqueCount="199">
  <si>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</si>
  <si>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</si>
  <si>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</si>
  <si>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</si>
  <si>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</si>
  <si>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</si>
  <si>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</si>
  <si>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</si>
  <si>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</si>
  <si>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</si>
  <si>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</si>
  <si>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</si>
  <si>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</si>
  <si>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</si>
  <si>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</si>
  <si>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</si>
  <si>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</si>
  <si>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</si>
  <si>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</si>
  <si>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</si>
  <si>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</si>
  <si>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</si>
  <si>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</si>
  <si>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</si>
  <si>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</si>
  <si>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</si>
  <si>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</si>
  <si>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</si>
  <si>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</si>
  <si>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</si>
  <si>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</si>
  <si>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</si>
  <si>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</si>
  <si>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</si>
  <si>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</si>
  <si>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</si>
  <si>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</si>
  <si>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</si>
  <si>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</si>
  <si>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</si>
  <si>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</si>
  <si>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</si>
  <si>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</si>
  <si>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</si>
  <si>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</si>
  <si>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</si>
  <si>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</si>
  <si>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</si>
  <si>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</si>
  <si>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</si>
  <si>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</si>
  <si>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</si>
  <si>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</si>
  <si>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</si>
  <si>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</si>
  <si>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</si>
  <si>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</si>
  <si>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</si>
  <si>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</si>
  <si>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</si>
  <si>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</si>
  <si>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</si>
  <si>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</si>
  <si>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</si>
  <si>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</si>
  <si>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</si>
  <si>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</si>
  <si>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</si>
  <si>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</si>
  <si>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</si>
  <si>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</si>
  <si>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</si>
  <si>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</si>
  <si>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</si>
  <si>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</si>
  <si>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</si>
  <si>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</si>
  <si>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</si>
  <si>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</si>
  <si>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</si>
  <si>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</si>
  <si>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</si>
  <si>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</si>
  <si>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</si>
  <si>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</si>
  <si>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</si>
  <si>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</si>
  <si>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</si>
  <si>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</si>
  <si>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</si>
  <si>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</si>
  <si>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</si>
  <si>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</si>
  <si>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</si>
  <si>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</si>
  <si>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</si>
  <si>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</si>
  <si>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</si>
  <si>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</si>
  <si>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</si>
  <si>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</si>
  <si>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</si>
  <si>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</si>
  <si>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</si>
  <si>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</si>
  <si>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</si>
  <si>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</si>
  <si>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</si>
  <si>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</si>
  <si>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</si>
  <si>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</si>
  <si>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</si>
  <si>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</si>
  <si>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</si>
  <si>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</si>
  <si>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</si>
  <si>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</si>
  <si>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</si>
  <si>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</si>
  <si>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</si>
  <si>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</si>
  <si>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</si>
  <si>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</si>
  <si>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</si>
  <si>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</si>
  <si>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</si>
  <si>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</si>
  <si>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</si>
  <si>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</si>
  <si>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</si>
  <si>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</si>
  <si>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</si>
  <si>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</si>
  <si>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</si>
  <si>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</si>
  <si>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</si>
  <si>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</si>
  <si>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</si>
  <si>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</si>
  <si>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</si>
  <si>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</si>
  <si>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</si>
  <si>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</si>
  <si>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</si>
  <si>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</si>
  <si>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</si>
  <si>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</si>
  <si>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</si>
  <si>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</si>
  <si>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</si>
  <si>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</si>
  <si>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</si>
  <si>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</si>
  <si>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</si>
  <si>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</si>
  <si>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</si>
  <si>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</si>
  <si>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</si>
  <si>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</si>
  <si>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</si>
  <si>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</si>
  <si>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</si>
  <si>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</si>
  <si>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</si>
  <si>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</si>
  <si>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</si>
  <si>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</si>
  <si>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</si>
  <si>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</si>
  <si>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</si>
  <si>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</si>
  <si>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</si>
  <si>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</si>
  <si>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</si>
  <si>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</si>
  <si>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</si>
  <si>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</si>
  <si>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</si>
  <si>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</si>
  <si>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</si>
  <si>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</si>
  <si>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</si>
  <si>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</si>
  <si>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</si>
  <si>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KSP</t>
    <phoneticPr fontId="3" type="noConversion"/>
  </si>
  <si>
    <t>-</t>
    <phoneticPr fontId="3" type="noConversion"/>
  </si>
  <si>
    <t>ESE</t>
    <phoneticPr fontId="3" type="noConversion"/>
  </si>
  <si>
    <t>TMT</t>
    <phoneticPr fontId="3" type="noConversion"/>
  </si>
  <si>
    <t>LSST</t>
    <phoneticPr fontId="3" type="noConversion"/>
  </si>
  <si>
    <t>SSE</t>
    <phoneticPr fontId="3" type="noConversion"/>
  </si>
  <si>
    <t>돔셔터 프로그램 테스트로 인한 방풍막 연결</t>
    <phoneticPr fontId="3" type="noConversion"/>
  </si>
  <si>
    <t>E</t>
    <phoneticPr fontId="3" type="noConversion"/>
  </si>
  <si>
    <t>M_021242-021244:K</t>
    <phoneticPr fontId="3" type="noConversion"/>
  </si>
  <si>
    <t>I_021246-021250</t>
    <phoneticPr fontId="3" type="noConversion"/>
  </si>
  <si>
    <t>I_021246-021250 data-obs와 tshopen 시간차 발생</t>
    <phoneticPr fontId="3" type="noConversion"/>
  </si>
  <si>
    <t>[8:10-8:35] 옅은 구름이 지나 감</t>
    <phoneticPr fontId="3" type="noConversion"/>
  </si>
  <si>
    <t>22s/23k 30s/22k 37s/20k</t>
    <phoneticPr fontId="3" type="noConversion"/>
  </si>
  <si>
    <t>9s/26k 13s/26k 16s/24k</t>
    <phoneticPr fontId="3" type="noConversion"/>
  </si>
  <si>
    <t>[14:25] 높은 습도(vaisala 82%/2.3m 95%/ 외벽과 외부 바닥 물기)로 인한 관측 대기/ [18:30] 높은 습도(vaisala 89%/2.3m 95%)로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</si>
</sst>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85" sqref="B85:P8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46163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56.058394160583937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0.35972222222222222</v>
      </c>
      <c r="D9" s="8">
        <v>1.6</v>
      </c>
      <c r="E9" s="8">
        <v>10.199999999999999</v>
      </c>
      <c r="F9" s="8">
        <v>69.599999999999994</v>
      </c>
      <c r="G9" s="36" t="s">
        <v>189</v>
      </c>
      <c r="H9" s="8">
        <v>2.5</v>
      </c>
      <c r="I9" s="36">
        <v>23.8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</v>
      </c>
      <c r="E10" s="8">
        <v>7.6</v>
      </c>
      <c r="F10" s="8">
        <v>79.400000000000006</v>
      </c>
      <c r="G10" s="36" t="s">
        <v>191</v>
      </c>
      <c r="H10" s="8">
        <v>5.4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185</v>
      </c>
      <c r="E11" s="15">
        <v>6.2</v>
      </c>
      <c r="F11" s="15">
        <v>89.7</v>
      </c>
      <c r="G11" s="36" t="s">
        <v>186</v>
      </c>
      <c r="H11" s="15">
        <v>5.2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24.411111111111111</v>
      </c>
      <c r="D12" s="19">
        <f>AVERAGE(D9:D11)</f>
        <v>1.8</v>
      </c>
      <c r="E12" s="19">
        <f>AVERAGE(E9:E11)</f>
        <v>7.9999999999999991</v>
      </c>
      <c r="F12" s="20">
        <f>AVERAGE(F9:F11)</f>
        <v>79.566666666666663</v>
      </c>
      <c r="G12" s="21"/>
      <c r="H12" s="22">
        <f>AVERAGE(H9:H11)</f>
        <v>4.3666666666666671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187</v>
      </c>
      <c r="F16" s="27" t="s">
        <v>188</v>
      </c>
      <c r="G16" s="27" t="s">
        <v>184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0.30486111111111114</v>
      </c>
      <c r="D17" s="28">
        <v>0.30625000000000002</v>
      </c>
      <c r="E17" s="28">
        <v>0.33333333333333331</v>
      </c>
      <c r="F17" s="28">
        <v>0.35902777777777778</v>
      </c>
      <c r="G17" s="28">
        <v>0.38194444444444442</v>
      </c>
      <c r="H17" s="28">
        <v>0.45833333333333331</v>
      </c>
      <c r="I17" s="28">
        <v>0.77500000000000002</v>
      </c>
      <c r="J17" s="28"/>
      <c r="K17" s="28"/>
      <c r="L17" s="28"/>
      <c r="M17" s="28"/>
      <c r="N17" s="28"/>
      <c r="O17" s="28"/>
      <c r="P17" s="28">
        <v>0.77916666666666667</v>
      </c>
    </row>
    <row r="18" spans="2:16" ht="14.1" customHeight="1" x14ac:dyDescent="0.35">
      <c r="B18" s="35" t="s">
        <v>42</v>
      </c>
      <c r="C18" s="27">
        <v>21217</v>
      </c>
      <c r="D18" s="27">
        <v>21218</v>
      </c>
      <c r="E18" s="27">
        <v>21235</v>
      </c>
      <c r="F18" s="27">
        <v>21251</v>
      </c>
      <c r="G18" s="27">
        <v>21260</v>
      </c>
      <c r="H18" s="27">
        <v>21308</v>
      </c>
      <c r="I18" s="27">
        <v>21400</v>
      </c>
      <c r="J18" s="27"/>
      <c r="K18" s="27"/>
      <c r="L18" s="27"/>
      <c r="M18" s="27"/>
      <c r="N18" s="27"/>
      <c r="O18" s="27"/>
      <c r="P18" s="192">
        <v>21405</v>
      </c>
    </row>
    <row r="19" spans="2:16" ht="14.1" customHeight="1" thickBot="1" x14ac:dyDescent="0.4">
      <c r="B19" s="13" t="s">
        <v>43</v>
      </c>
      <c r="C19" s="29"/>
      <c r="D19" s="27">
        <v>21230</v>
      </c>
      <c r="E19" s="30">
        <v>21250</v>
      </c>
      <c r="F19" s="30">
        <v>21259</v>
      </c>
      <c r="G19" s="30">
        <v>21307</v>
      </c>
      <c r="H19" s="30">
        <v>21399</v>
      </c>
      <c r="I19" s="30">
        <v>21404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16</v>
      </c>
      <c r="F20" s="33">
        <f>IF(ISNUMBER(F18),F19-F18+1,"")</f>
        <v>9</v>
      </c>
      <c r="G20" s="33">
        <f>IF(ISNUMBER(G18),G19-G18+1,"")</f>
        <v>48</v>
      </c>
      <c r="H20" s="33">
        <f>IF(ISNUMBER(H18),H19-H18+1,"")</f>
        <v>92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>
        <v>0.31805555555555554</v>
      </c>
      <c r="D24" s="106">
        <v>0.32013888888888886</v>
      </c>
      <c r="E24" s="113" t="s">
        <v>178</v>
      </c>
      <c r="F24" s="155" t="s">
        <v>197</v>
      </c>
      <c r="G24" s="155"/>
      <c r="H24" s="155"/>
      <c r="I24" s="155"/>
      <c r="J24" s="106"/>
      <c r="K24" s="106"/>
      <c r="L24" s="36" t="s">
        <v>182</v>
      </c>
      <c r="M24" s="158"/>
      <c r="N24" s="159"/>
      <c r="O24" s="159"/>
      <c r="P24" s="160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>
        <v>0.32222222222222224</v>
      </c>
      <c r="D26" s="106">
        <v>0.32500000000000001</v>
      </c>
      <c r="E26" s="113" t="s">
        <v>165</v>
      </c>
      <c r="F26" s="155" t="s">
        <v>196</v>
      </c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0.3527777777777778</v>
      </c>
      <c r="D30" s="43">
        <v>7.6388888888888895E-2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</v>
      </c>
    </row>
    <row r="31" spans="2:16" ht="14.1" customHeight="1" x14ac:dyDescent="0.35">
      <c r="B31" s="37" t="s">
        <v>170</v>
      </c>
      <c r="C31" s="47">
        <v>0.3527777777777778</v>
      </c>
      <c r="D31" s="7">
        <v>7.6388888888888895E-2</v>
      </c>
      <c r="E31" s="7"/>
      <c r="F31" s="7"/>
      <c r="G31" s="7"/>
      <c r="H31" s="7"/>
      <c r="I31" s="7"/>
      <c r="J31" s="7">
        <v>2.2916666666666665E-2</v>
      </c>
      <c r="K31" s="7">
        <v>2.361111111111111E-2</v>
      </c>
      <c r="L31" s="7"/>
      <c r="M31" s="7"/>
      <c r="N31" s="7"/>
      <c r="O31" s="48"/>
      <c r="P31" s="46">
        <f>SUM(C31:N31)</f>
        <v>0.47569444444444442</v>
      </c>
    </row>
    <row r="32" spans="2:16" ht="14.1" customHeight="1" x14ac:dyDescent="0.35">
      <c r="B32" s="37" t="s">
        <v>65</v>
      </c>
      <c r="C32" s="49">
        <v>0.20902777777777778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0.20902777777777778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0.14375000000000002</v>
      </c>
      <c r="D34" s="110">
        <f t="shared" ref="D34:P34" si="1">D31-D32-D33</f>
        <v>7.6388888888888895E-2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2.2916666666666665E-2</v>
      </c>
      <c r="K34" s="110">
        <f t="shared" si="1"/>
        <v>2.361111111111111E-2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0.26666666666666661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 t="s">
        <v>192</v>
      </c>
      <c r="D36" s="146"/>
      <c r="E36" s="145" t="s">
        <v>193</v>
      </c>
      <c r="F36" s="146"/>
      <c r="G36" s="145"/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95"/>
      <c r="H40" s="195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195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 t="s">
        <v>194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198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94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93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181</v>
      </c>
      <c r="C54" s="184"/>
      <c r="D54" s="184"/>
      <c r="E54" s="184"/>
      <c r="F54" s="112">
        <v>293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-159.5</v>
      </c>
      <c r="D72" s="60">
        <v>-160.69999999999999</v>
      </c>
      <c r="E72" s="100" t="s">
        <v>118</v>
      </c>
      <c r="F72" s="60">
        <v>22.8</v>
      </c>
      <c r="G72" s="60">
        <v>21.5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-155.6</v>
      </c>
      <c r="D73" s="60">
        <v>-157</v>
      </c>
      <c r="E73" s="102" t="s">
        <v>122</v>
      </c>
      <c r="F73" s="61">
        <v>38.5</v>
      </c>
      <c r="G73" s="61">
        <v>39.799999999999997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f>+-177.8</f>
        <v>-177.8</v>
      </c>
      <c r="D74" s="60">
        <v>-178.8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-124.7</v>
      </c>
      <c r="D75" s="60">
        <v>-128.30000000000001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32.6</v>
      </c>
      <c r="D76" s="60">
        <v>30.8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30.8</v>
      </c>
      <c r="D77" s="60">
        <v>29.3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</v>
      </c>
      <c r="D78" s="60">
        <v>24.4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24.5</v>
      </c>
      <c r="D79" s="60">
        <v>22.8</v>
      </c>
      <c r="E79" s="100" t="s">
        <v>152</v>
      </c>
      <c r="F79" s="60">
        <v>15.3</v>
      </c>
      <c r="G79" s="60">
        <v>10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1.1600000000000001E-5</v>
      </c>
      <c r="D80" s="64">
        <v>1.3900000000000001E-5</v>
      </c>
      <c r="E80" s="102" t="s">
        <v>157</v>
      </c>
      <c r="F80" s="61">
        <v>58.3</v>
      </c>
      <c r="G80" s="61">
        <v>79.8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190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2026-05-21T18:54:24Z</dcterms:modified>
</cp:coreProperties>
</file>