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9DFE0B84-4C64-4D30-922E-863502076B10}" xr6:coauthVersionLast="47" xr6:coauthVersionMax="47" xr10:uidLastSave="{00000000-0000-0000-0000-000000000000}"/>
  <bookViews>
    <workbookView xWindow="26712" yWindow="15036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<sst xmlns="http://schemas.openxmlformats.org/spreadsheetml/2006/main" count="209" uniqueCount="196">
  <si>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</si>
  <si>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</si>
  <si>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</si>
  <si>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</si>
  <si>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</si>
  <si>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</si>
  <si>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</si>
  <si>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</si>
  <si>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</si>
  <si>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</si>
  <si>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</si>
  <si>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</si>
  <si>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</si>
  <si>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</si>
  <si>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</si>
  <si>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</si>
  <si>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</si>
  <si>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</si>
  <si>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</si>
  <si>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</si>
  <si>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</si>
  <si>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</si>
  <si>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</si>
  <si>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</si>
  <si>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</si>
  <si>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</si>
  <si>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</si>
  <si>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</si>
  <si>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</si>
  <si>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</si>
  <si>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</si>
  <si>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</si>
  <si>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</si>
  <si>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</si>
  <si>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</si>
  <si>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</si>
  <si>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</si>
  <si>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</si>
  <si>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</si>
  <si>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</si>
  <si>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</si>
  <si>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</si>
  <si>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</si>
  <si>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</si>
  <si>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</si>
  <si>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</si>
  <si>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</si>
  <si>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</si>
  <si>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</si>
  <si>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</si>
  <si>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</si>
  <si>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</si>
  <si>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</si>
  <si>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</si>
  <si>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</si>
  <si>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</si>
  <si>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</si>
  <si>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</si>
  <si>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</si>
  <si>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</si>
  <si>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</si>
  <si>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</si>
  <si>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</si>
  <si>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</si>
  <si>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</si>
  <si>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</si>
  <si>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</si>
  <si>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</si>
  <si>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</si>
  <si>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</si>
  <si>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</si>
  <si>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</si>
  <si>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</si>
  <si>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</si>
  <si>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</si>
  <si>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</si>
  <si>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</si>
  <si>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</si>
  <si>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</si>
  <si>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</si>
  <si>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</si>
  <si>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</si>
  <si>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</si>
  <si>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</si>
  <si>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</si>
  <si>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</si>
  <si>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</si>
  <si>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</si>
  <si>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</si>
  <si>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</si>
  <si>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</si>
  <si>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</si>
  <si>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</si>
  <si>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</si>
  <si>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</si>
  <si>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</si>
  <si>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</si>
  <si>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</si>
  <si>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</si>
  <si>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</si>
  <si>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</si>
  <si>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</si>
  <si>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</si>
  <si>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</si>
  <si>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</si>
  <si>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</si>
  <si>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</si>
  <si>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</si>
  <si>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</si>
  <si>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</si>
  <si>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</si>
  <si>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</si>
  <si>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</si>
  <si>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</si>
  <si>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</si>
  <si>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</si>
  <si>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</si>
  <si>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</si>
  <si>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</si>
  <si>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</si>
  <si>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</si>
  <si>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</si>
  <si>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</si>
  <si>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</si>
  <si>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</si>
  <si>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</si>
  <si>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</si>
  <si>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</si>
  <si>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</si>
  <si>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</si>
  <si>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</si>
  <si>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</si>
  <si>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</si>
  <si>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</si>
  <si>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</si>
  <si>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</si>
  <si>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</si>
  <si>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</si>
  <si>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</si>
  <si>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</si>
  <si>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</si>
  <si>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</si>
  <si>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</si>
  <si>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</si>
  <si>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</si>
  <si>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</si>
  <si>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</si>
  <si>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</si>
  <si>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</si>
  <si>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</si>
  <si>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</si>
  <si>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</si>
  <si>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</si>
  <si>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</si>
  <si>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</si>
  <si>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</si>
  <si>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</si>
  <si>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</si>
  <si>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</si>
  <si>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</si>
  <si>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</si>
  <si>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</si>
  <si>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</si>
  <si>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</si>
  <si>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</si>
  <si>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</si>
  <si>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</si>
  <si>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</si>
  <si>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</si>
  <si>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</si>
  <si>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</si>
  <si>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</si>
  <si>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</si>
  <si>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</si>
  <si>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</si>
  <si>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</si>
  <si>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</si>
  <si>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</si>
  <si>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</si>
  <si>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</si>
  <si>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</si>
  <si>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</si>
  <si>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</si>
  <si>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</si>
  <si>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-</t>
    <phoneticPr fontId="3" type="noConversion"/>
  </si>
  <si>
    <t>TMT</t>
    <phoneticPr fontId="3" type="noConversion"/>
  </si>
  <si>
    <t>LSST</t>
    <phoneticPr fontId="3" type="noConversion"/>
  </si>
  <si>
    <t>ENG-KSP</t>
    <phoneticPr fontId="3" type="noConversion"/>
  </si>
  <si>
    <t>돔셔터 프로그램 테스트로 인한 방풍막 연결</t>
    <phoneticPr fontId="3" type="noConversion"/>
  </si>
  <si>
    <t>[11:05] Dec oscillation(EL 70.3/ AZ 14.7/ HA -00:30:38)으로 인한 포인팅 실패/ EIB 재실행</t>
    <phoneticPr fontId="3" type="noConversion"/>
  </si>
  <si>
    <t>[11:45] 짙은 구름으로 인한 관측 대기/ [12:55] 관측 재개</t>
    <phoneticPr fontId="3" type="noConversion"/>
  </si>
  <si>
    <t>C_020782-020997</t>
    <phoneticPr fontId="3" type="noConversion"/>
  </si>
  <si>
    <t>[17:22] 짙은 구름으로 인한 관측 대기 후 [19:00] 관측 종료</t>
    <phoneticPr fontId="3" type="noConversion"/>
  </si>
  <si>
    <t>SSE</t>
    <phoneticPr fontId="3" type="noConversion"/>
  </si>
  <si>
    <t>SE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</si>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</sst>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46158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71.114369501466271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>
        <v>1.2</v>
      </c>
      <c r="E9" s="8">
        <v>14.2</v>
      </c>
      <c r="F9" s="8">
        <v>50.9</v>
      </c>
      <c r="G9" s="36" t="s">
        <v>193</v>
      </c>
      <c r="H9" s="8">
        <v>1.6</v>
      </c>
      <c r="I9" s="36">
        <v>0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12.1</v>
      </c>
      <c r="F10" s="8">
        <v>70.2</v>
      </c>
      <c r="G10" s="36" t="s">
        <v>194</v>
      </c>
      <c r="H10" s="8">
        <v>1.7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184</v>
      </c>
      <c r="E11" s="15">
        <v>12</v>
      </c>
      <c r="F11" s="15">
        <v>75.2</v>
      </c>
      <c r="G11" s="36" t="s">
        <v>195</v>
      </c>
      <c r="H11" s="15">
        <v>3.4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24.430555555555557</v>
      </c>
      <c r="D12" s="19">
        <f>AVERAGE(D9:D11)</f>
        <v>1.4</v>
      </c>
      <c r="E12" s="19">
        <f>AVERAGE(E9:E11)</f>
        <v>12.766666666666666</v>
      </c>
      <c r="F12" s="20">
        <f>AVERAGE(F9:F11)</f>
        <v>65.433333333333337</v>
      </c>
      <c r="G12" s="21"/>
      <c r="H12" s="22">
        <f>AVERAGE(H9:H11)</f>
        <v>2.2333333333333329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186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0.31319444444444444</v>
      </c>
      <c r="D17" s="28">
        <v>0.31388888888888888</v>
      </c>
      <c r="E17" s="28">
        <v>0.33055555555555555</v>
      </c>
      <c r="F17" s="28">
        <v>0.35347222222222224</v>
      </c>
      <c r="G17" s="28">
        <v>0.37986111111111109</v>
      </c>
      <c r="H17" s="28">
        <v>0.47361111111111109</v>
      </c>
      <c r="I17" s="28">
        <v>0.79374999999999996</v>
      </c>
      <c r="J17" s="28"/>
      <c r="K17" s="28"/>
      <c r="L17" s="28"/>
      <c r="M17" s="28"/>
      <c r="N17" s="28"/>
      <c r="O17" s="28"/>
      <c r="P17" s="28">
        <v>0.79722222222222228</v>
      </c>
    </row>
    <row r="18" spans="2:16" ht="14.1" customHeight="1" x14ac:dyDescent="0.35">
      <c r="B18" s="35" t="s">
        <v>42</v>
      </c>
      <c r="C18" s="27">
        <v>20770</v>
      </c>
      <c r="D18" s="27">
        <v>20771</v>
      </c>
      <c r="E18" s="27">
        <v>20782</v>
      </c>
      <c r="F18" s="27">
        <v>20795</v>
      </c>
      <c r="G18" s="27">
        <v>20811</v>
      </c>
      <c r="H18" s="27">
        <v>20867</v>
      </c>
      <c r="I18" s="27">
        <v>20998</v>
      </c>
      <c r="J18" s="27"/>
      <c r="K18" s="27"/>
      <c r="L18" s="27"/>
      <c r="M18" s="27"/>
      <c r="N18" s="27"/>
      <c r="O18" s="27"/>
      <c r="P18" s="117">
        <v>21003</v>
      </c>
    </row>
    <row r="19" spans="2:16" ht="14.1" customHeight="1" thickBot="1" x14ac:dyDescent="0.4">
      <c r="B19" s="13" t="s">
        <v>43</v>
      </c>
      <c r="C19" s="29"/>
      <c r="D19" s="27">
        <v>20775</v>
      </c>
      <c r="E19" s="30">
        <v>20794</v>
      </c>
      <c r="F19" s="30">
        <v>20810</v>
      </c>
      <c r="G19" s="30">
        <v>20866</v>
      </c>
      <c r="H19" s="30">
        <v>20997</v>
      </c>
      <c r="I19" s="30">
        <v>21002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16</v>
      </c>
      <c r="G20" s="33">
        <f>IF(ISNUMBER(G18),G19-G18+1,"")</f>
        <v>56</v>
      </c>
      <c r="H20" s="33">
        <f>IF(ISNUMBER(H18),H19-H18+1,"")</f>
        <v>131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182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0.33680555555555558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8.9583333333333334E-2</v>
      </c>
      <c r="P30" s="46">
        <f>SUM(C30:J30,L30:N30)</f>
        <v>0.3576388888888889</v>
      </c>
    </row>
    <row r="31" spans="2:16" ht="14.1" customHeight="1" x14ac:dyDescent="0.35">
      <c r="B31" s="37" t="s">
        <v>170</v>
      </c>
      <c r="C31" s="47">
        <v>0.33680555555555558</v>
      </c>
      <c r="D31" s="7">
        <v>9.375E-2</v>
      </c>
      <c r="E31" s="7"/>
      <c r="F31" s="7"/>
      <c r="G31" s="7"/>
      <c r="H31" s="7"/>
      <c r="I31" s="7"/>
      <c r="J31" s="7">
        <v>2.2222222222222223E-2</v>
      </c>
      <c r="K31" s="7">
        <v>2.0833333333333332E-2</v>
      </c>
      <c r="L31" s="7"/>
      <c r="M31" s="7"/>
      <c r="N31" s="7"/>
      <c r="O31" s="48"/>
      <c r="P31" s="46">
        <f>SUM(C31:N31)</f>
        <v>0.47361111111111109</v>
      </c>
    </row>
    <row r="32" spans="2:16" ht="14.1" customHeight="1" x14ac:dyDescent="0.35">
      <c r="B32" s="37" t="s">
        <v>65</v>
      </c>
      <c r="C32" s="49">
        <v>0.13680555555555557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0.13680555555555557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</v>
      </c>
      <c r="D34" s="110">
        <f t="shared" ref="D34:P34" si="1">D31-D32-D33</f>
        <v>9.375E-2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2.0833333333333332E-2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0.33680555555555552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191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189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181</v>
      </c>
      <c r="C54" s="126"/>
      <c r="D54" s="126"/>
      <c r="E54" s="126"/>
      <c r="F54" s="112">
        <v>132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-159.19999999999999</v>
      </c>
      <c r="D72" s="60">
        <v>-159.80000000000001</v>
      </c>
      <c r="E72" s="100" t="s">
        <v>118</v>
      </c>
      <c r="F72" s="60">
        <v>22.3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-155.1</v>
      </c>
      <c r="D73" s="60">
        <v>-155.9</v>
      </c>
      <c r="E73" s="102" t="s">
        <v>122</v>
      </c>
      <c r="F73" s="61">
        <v>41.4</v>
      </c>
      <c r="G73" s="61">
        <v>43.5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-180.7</v>
      </c>
      <c r="D74" s="60">
        <v>-180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-123.3</v>
      </c>
      <c r="D75" s="60">
        <v>-125.4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32.6</v>
      </c>
      <c r="D76" s="60">
        <v>32.4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30.8</v>
      </c>
      <c r="D77" s="60">
        <v>30.4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25.9</v>
      </c>
      <c r="D78" s="60">
        <v>25.5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24.4</v>
      </c>
      <c r="D79" s="60">
        <v>23.9</v>
      </c>
      <c r="E79" s="100" t="s">
        <v>152</v>
      </c>
      <c r="F79" s="60">
        <v>16.3</v>
      </c>
      <c r="G79" s="60">
        <v>14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3.18E-5</v>
      </c>
      <c r="D80" s="64">
        <v>2.9799999999999999E-5</v>
      </c>
      <c r="E80" s="102" t="s">
        <v>157</v>
      </c>
      <c r="F80" s="61">
        <v>55.8</v>
      </c>
      <c r="G80" s="61">
        <v>66.7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2026-05-16T19:19:55Z</dcterms:modified>
</cp:coreProperties>
</file>