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621E98A7-6B9B-4DB0-AA3E-A6E2CFD98670}" xr6:coauthVersionLast="47" xr6:coauthVersionMax="47" xr10:uidLastSave="{00000000-0000-0000-0000-000000000000}"/>
  <bookViews>
    <workbookView xWindow="25092" yWindow="6876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<sst xmlns="http://schemas.openxmlformats.org/spreadsheetml/2006/main" count="214" uniqueCount="201">
  <si>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</si>
  <si>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</si>
  <si>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</si>
  <si>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</si>
  <si>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</si>
  <si>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</si>
  <si>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</si>
  <si>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</si>
  <si>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</si>
  <si>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</si>
  <si>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</si>
  <si>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</si>
  <si>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</si>
  <si>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</si>
  <si>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</si>
  <si>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</si>
  <si>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</si>
  <si>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</si>
  <si>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</si>
  <si>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</si>
  <si>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</si>
  <si>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</si>
  <si>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</si>
  <si>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</si>
  <si>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</si>
  <si>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</si>
  <si>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</si>
  <si>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</si>
  <si>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</si>
  <si>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</si>
  <si>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</si>
  <si>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</si>
  <si>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</si>
  <si>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</si>
  <si>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</si>
  <si>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</si>
  <si>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</si>
  <si>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</si>
  <si>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</si>
  <si>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</si>
  <si>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</si>
  <si>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</si>
  <si>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</si>
  <si>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</si>
  <si>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</si>
  <si>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</si>
  <si>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</si>
  <si>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</si>
  <si>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</si>
  <si>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</si>
  <si>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</si>
  <si>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</si>
  <si>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</si>
  <si>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</si>
  <si>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</si>
  <si>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</si>
  <si>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</si>
  <si>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</si>
  <si>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</si>
  <si>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</si>
  <si>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</si>
  <si>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</si>
  <si>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</si>
  <si>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</si>
  <si>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</si>
  <si>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</si>
  <si>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</si>
  <si>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</si>
  <si>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</si>
  <si>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</si>
  <si>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</si>
  <si>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</si>
  <si>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</si>
  <si>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</si>
  <si>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</si>
  <si>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</si>
  <si>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</si>
  <si>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</si>
  <si>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</si>
  <si>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</si>
  <si>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</si>
  <si>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</si>
  <si>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</si>
  <si>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</si>
  <si>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</si>
  <si>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</si>
  <si>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</si>
  <si>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</si>
  <si>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</si>
  <si>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</si>
  <si>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</si>
  <si>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</si>
  <si>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</si>
  <si>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</si>
  <si>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</si>
  <si>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</si>
  <si>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</si>
  <si>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</si>
  <si>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</si>
  <si>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</si>
  <si>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</si>
  <si>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</si>
  <si>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</si>
  <si>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</si>
  <si>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</si>
  <si>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</si>
  <si>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</si>
  <si>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</si>
  <si>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</si>
  <si>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</si>
  <si>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</si>
  <si>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</si>
  <si>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</si>
  <si>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</si>
  <si>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</si>
  <si>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</si>
  <si>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</si>
  <si>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</si>
  <si>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</si>
  <si>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</si>
  <si>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</si>
  <si>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</si>
  <si>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</si>
  <si>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</si>
  <si>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</si>
  <si>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</si>
  <si>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</si>
  <si>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</si>
  <si>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</si>
  <si>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</si>
  <si>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</si>
  <si>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</si>
  <si>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</si>
  <si>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</si>
  <si>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</si>
  <si>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</si>
  <si>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</si>
  <si>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</si>
  <si>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</si>
  <si>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</si>
  <si>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</si>
  <si>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</si>
  <si>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</si>
  <si>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</si>
  <si>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</si>
  <si>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</si>
  <si>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</si>
  <si>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</si>
  <si>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</si>
  <si>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</si>
  <si>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</si>
  <si>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</si>
  <si>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</si>
  <si>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</si>
  <si>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</si>
  <si>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</si>
  <si>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</si>
  <si>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</si>
  <si>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</si>
  <si>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</si>
  <si>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</si>
  <si>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</si>
  <si>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</si>
  <si>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</si>
  <si>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</si>
  <si>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</si>
  <si>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</si>
  <si>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</si>
  <si>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</si>
  <si>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</si>
  <si>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</si>
  <si>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</si>
  <si>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</si>
  <si>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</si>
  <si>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</si>
  <si>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</si>
  <si>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</si>
  <si>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</si>
  <si>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</si>
  <si>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</si>
  <si>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</si>
  <si>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</si>
  <si>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</si>
  <si>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</si>
  <si>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SE</t>
    <phoneticPr fontId="3" type="noConversion"/>
  </si>
  <si>
    <t>ESE</t>
    <phoneticPr fontId="3" type="noConversion"/>
  </si>
  <si>
    <t>TMT</t>
    <phoneticPr fontId="3" type="noConversion"/>
  </si>
  <si>
    <t>LSST</t>
    <phoneticPr fontId="3" type="noConversion"/>
  </si>
  <si>
    <t>DS9(영상 확인) 4회 꺼짐</t>
    <phoneticPr fontId="3" type="noConversion"/>
  </si>
  <si>
    <t>ENG-KSP</t>
    <phoneticPr fontId="3" type="noConversion"/>
  </si>
  <si>
    <t>돔셔터 프로그램 테스트로 인한 방풍막 연결</t>
    <phoneticPr fontId="3" type="noConversion"/>
  </si>
  <si>
    <t>30s/21k</t>
    <phoneticPr fontId="3" type="noConversion"/>
  </si>
  <si>
    <t>7s/27k 9s/24k 12s/22k</t>
    <phoneticPr fontId="3" type="noConversion"/>
  </si>
  <si>
    <t>M_020507-020508:K</t>
    <phoneticPr fontId="3" type="noConversion"/>
  </si>
  <si>
    <t>[10:40] 갑자기 gmon 꺼짐/ do-killplot으로 무한 생성되는 그래프 화면 정리 후 재실행</t>
    <phoneticPr fontId="3" type="noConversion"/>
  </si>
  <si>
    <t>I_020747</t>
    <phoneticPr fontId="3" type="noConversion"/>
  </si>
  <si>
    <t>I_020747 filter v와 초점 값 누락</t>
    <phoneticPr fontId="3" type="noConversion"/>
  </si>
  <si>
    <t>[16:07] newTCS(EL 83.6/ AZ 117.5/ HA -00:25:43) 연결 끊김/ EIB 재실행</t>
    <phoneticPr fontId="3" type="noConversion"/>
  </si>
  <si>
    <t>NNE</t>
    <phoneticPr fontId="3" type="noConversion"/>
  </si>
  <si>
    <t>[11:30] FSA 습도가 25% 넘음(당시 맞바람(SE)/ 풍속 6~10m/s)/ 풍속이 떨어진 후 습도가 서서히 내려 감</t>
    <phoneticPr fontId="3" type="noConversion"/>
  </si>
  <si>
    <t>UT 16시쯤 부터 옅은 구름이 들어와 영상에 영향 있음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</si>
</sst>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4" zoomScale="145" zoomScaleNormal="145" workbookViewId="0">
      <selection activeCell="B44" sqref="B44:P44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46157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100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0.36180555555555555</v>
      </c>
      <c r="D9" s="8">
        <v>1.5</v>
      </c>
      <c r="E9" s="8">
        <v>13.6</v>
      </c>
      <c r="F9" s="8">
        <v>56</v>
      </c>
      <c r="G9" s="36" t="s">
        <v>184</v>
      </c>
      <c r="H9" s="8">
        <v>3.6</v>
      </c>
      <c r="I9" s="36">
        <v>1.6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1.9</v>
      </c>
      <c r="E10" s="8">
        <v>10.3</v>
      </c>
      <c r="F10" s="8">
        <v>77.400000000000006</v>
      </c>
      <c r="G10" s="36" t="s">
        <v>185</v>
      </c>
      <c r="H10" s="8">
        <v>5.6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0.80694444444444446</v>
      </c>
      <c r="D11" s="15">
        <v>1.4</v>
      </c>
      <c r="E11" s="15">
        <v>11.9</v>
      </c>
      <c r="F11" s="15">
        <v>66.2</v>
      </c>
      <c r="G11" s="36" t="s">
        <v>198</v>
      </c>
      <c r="H11" s="15">
        <v>2.8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24.445138888888888</v>
      </c>
      <c r="D12" s="19">
        <f>AVERAGE(D9:D11)</f>
        <v>1.5999999999999999</v>
      </c>
      <c r="E12" s="19">
        <f>AVERAGE(E9:E11)</f>
        <v>11.933333333333332</v>
      </c>
      <c r="F12" s="20">
        <f>AVERAGE(F9:F11)</f>
        <v>66.533333333333346</v>
      </c>
      <c r="G12" s="21"/>
      <c r="H12" s="22">
        <f>AVERAGE(H9:H11)</f>
        <v>4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186</v>
      </c>
      <c r="F16" s="27" t="s">
        <v>187</v>
      </c>
      <c r="G16" s="27" t="s">
        <v>189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0.30555555555555558</v>
      </c>
      <c r="D17" s="28">
        <v>0.30694444444444446</v>
      </c>
      <c r="E17" s="28">
        <v>0.33124999999999999</v>
      </c>
      <c r="F17" s="28">
        <v>0.35208333333333336</v>
      </c>
      <c r="G17" s="28">
        <v>0.37847222222222221</v>
      </c>
      <c r="H17" s="28">
        <v>0.47499999999999998</v>
      </c>
      <c r="I17" s="28">
        <v>0.8305555555555556</v>
      </c>
      <c r="J17" s="28"/>
      <c r="K17" s="28"/>
      <c r="L17" s="28"/>
      <c r="M17" s="28"/>
      <c r="N17" s="28"/>
      <c r="O17" s="28"/>
      <c r="P17" s="28">
        <v>0.83402777777777781</v>
      </c>
    </row>
    <row r="18" spans="2:16" ht="14.1" customHeight="1" x14ac:dyDescent="0.35">
      <c r="B18" s="35" t="s">
        <v>42</v>
      </c>
      <c r="C18" s="27">
        <v>20440</v>
      </c>
      <c r="D18" s="27">
        <v>20441</v>
      </c>
      <c r="E18" s="27">
        <v>20456</v>
      </c>
      <c r="F18" s="27">
        <v>20469</v>
      </c>
      <c r="G18" s="27">
        <v>20480</v>
      </c>
      <c r="H18" s="27">
        <v>20539</v>
      </c>
      <c r="I18" s="27">
        <v>20764</v>
      </c>
      <c r="J18" s="27"/>
      <c r="K18" s="27"/>
      <c r="L18" s="27"/>
      <c r="M18" s="27"/>
      <c r="N18" s="27"/>
      <c r="O18" s="27"/>
      <c r="P18" s="117">
        <v>20769</v>
      </c>
    </row>
    <row r="19" spans="2:16" ht="14.1" customHeight="1" thickBot="1" x14ac:dyDescent="0.4">
      <c r="B19" s="13" t="s">
        <v>43</v>
      </c>
      <c r="C19" s="29"/>
      <c r="D19" s="27">
        <v>20452</v>
      </c>
      <c r="E19" s="30">
        <v>20468</v>
      </c>
      <c r="F19" s="30">
        <v>20479</v>
      </c>
      <c r="G19" s="30">
        <v>20538</v>
      </c>
      <c r="H19" s="30">
        <v>20763</v>
      </c>
      <c r="I19" s="30">
        <v>20768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13</v>
      </c>
      <c r="F20" s="33">
        <f>IF(ISNUMBER(F18),F19-F18+1,"")</f>
        <v>11</v>
      </c>
      <c r="G20" s="33">
        <f>IF(ISNUMBER(G18),G19-G18+1,"")</f>
        <v>59</v>
      </c>
      <c r="H20" s="33">
        <f>IF(ISNUMBER(H18),H19-H18+1,"")</f>
        <v>225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>
        <v>0.32083333333333336</v>
      </c>
      <c r="D23" s="116">
        <v>0.32222222222222224</v>
      </c>
      <c r="E23" s="36" t="s">
        <v>48</v>
      </c>
      <c r="F23" s="165" t="s">
        <v>192</v>
      </c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182</v>
      </c>
      <c r="M24" s="168"/>
      <c r="N24" s="169"/>
      <c r="O24" s="169"/>
      <c r="P24" s="170"/>
    </row>
    <row r="25" spans="2:16" ht="13.5" customHeight="1" x14ac:dyDescent="0.35">
      <c r="B25" s="166"/>
      <c r="C25" s="116">
        <v>0.32430555555555557</v>
      </c>
      <c r="D25" s="116">
        <v>0.32430555555555557</v>
      </c>
      <c r="E25" s="113" t="s">
        <v>171</v>
      </c>
      <c r="F25" s="165" t="s">
        <v>191</v>
      </c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0.33402777777777776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9.0972222222222218E-2</v>
      </c>
      <c r="P30" s="46">
        <f>SUM(C30:J30,L30:N30)</f>
        <v>0.35486111111111107</v>
      </c>
    </row>
    <row r="31" spans="2:16" ht="14.1" customHeight="1" x14ac:dyDescent="0.35">
      <c r="B31" s="37" t="s">
        <v>170</v>
      </c>
      <c r="C31" s="47">
        <v>0.35069444444444442</v>
      </c>
      <c r="D31" s="7">
        <v>9.6527777777777782E-2</v>
      </c>
      <c r="E31" s="7"/>
      <c r="F31" s="7"/>
      <c r="G31" s="7"/>
      <c r="H31" s="7"/>
      <c r="I31" s="7"/>
      <c r="J31" s="7">
        <v>2.2222222222222223E-2</v>
      </c>
      <c r="K31" s="7">
        <v>1.8749999999999999E-2</v>
      </c>
      <c r="L31" s="7"/>
      <c r="M31" s="7"/>
      <c r="N31" s="7"/>
      <c r="O31" s="48"/>
      <c r="P31" s="46">
        <f>SUM(C31:N31)</f>
        <v>0.48819444444444438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0.35069444444444442</v>
      </c>
      <c r="D34" s="110">
        <f t="shared" ref="D34:P34" si="1">D31-D32-D33</f>
        <v>9.6527777777777782E-2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1.8749999999999999E-2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0.48819444444444438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193</v>
      </c>
      <c r="D36" s="156"/>
      <c r="E36" s="155" t="s">
        <v>195</v>
      </c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200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197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196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181</v>
      </c>
      <c r="C54" s="126"/>
      <c r="D54" s="126"/>
      <c r="E54" s="126"/>
      <c r="F54" s="112">
        <v>15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1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-159.1</v>
      </c>
      <c r="D72" s="60">
        <v>-160</v>
      </c>
      <c r="E72" s="100" t="s">
        <v>118</v>
      </c>
      <c r="F72" s="60">
        <v>22.1</v>
      </c>
      <c r="G72" s="60">
        <v>22.5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-155.1</v>
      </c>
      <c r="D73" s="60">
        <v>-156.19999999999999</v>
      </c>
      <c r="E73" s="102" t="s">
        <v>122</v>
      </c>
      <c r="F73" s="61">
        <v>40.6</v>
      </c>
      <c r="G73" s="61">
        <v>41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-181.9</v>
      </c>
      <c r="D74" s="60">
        <v>-182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-123.2</v>
      </c>
      <c r="D75" s="60">
        <v>-126.2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32.799999999999997</v>
      </c>
      <c r="D76" s="60">
        <v>32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30.9</v>
      </c>
      <c r="D77" s="60">
        <v>30.3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25.9</v>
      </c>
      <c r="D78" s="60">
        <v>25.4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24.3</v>
      </c>
      <c r="D79" s="60">
        <v>23.9</v>
      </c>
      <c r="E79" s="100" t="s">
        <v>152</v>
      </c>
      <c r="F79" s="60">
        <v>16.2</v>
      </c>
      <c r="G79" s="60">
        <v>12.5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3.82E-5</v>
      </c>
      <c r="D80" s="64">
        <v>3.7700000000000002E-5</v>
      </c>
      <c r="E80" s="102" t="s">
        <v>157</v>
      </c>
      <c r="F80" s="61">
        <v>56.8</v>
      </c>
      <c r="G80" s="61">
        <v>72.5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190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 t="s">
        <v>194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 t="s">
        <v>199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 t="s">
        <v>188</v>
      </c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2026-05-15T20:11:17Z</dcterms:modified>
</cp:coreProperties>
</file>