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4B0195FA-4705-42E2-8CE1-97D63CE991AB}" xr6:coauthVersionLast="47" xr6:coauthVersionMax="47" xr10:uidLastSave="{00000000-0000-0000-0000-000000000000}"/>
  <bookViews>
    <workbookView xWindow="26688" yWindow="14472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<sst xmlns="http://schemas.openxmlformats.org/spreadsheetml/2006/main" count="215" uniqueCount="202">
  <si>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</si>
  <si>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</si>
  <si>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</si>
  <si>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</si>
  <si>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</si>
  <si>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</si>
  <si>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</si>
  <si>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</si>
  <si>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</si>
  <si>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</si>
  <si>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</si>
  <si>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</si>
  <si>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</si>
  <si>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</si>
  <si>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</si>
  <si>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</si>
  <si>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</si>
  <si>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</si>
  <si>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</si>
  <si>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</si>
  <si>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</si>
  <si>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</si>
  <si>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</si>
  <si>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</si>
  <si>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</si>
  <si>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</si>
  <si>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</si>
  <si>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</si>
  <si>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</si>
  <si>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</si>
  <si>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</si>
  <si>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</si>
  <si>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</si>
  <si>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</si>
  <si>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</si>
  <si>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</si>
  <si>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</si>
  <si>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</si>
  <si>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</si>
  <si>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</si>
  <si>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</si>
  <si>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</si>
  <si>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</si>
  <si>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</si>
  <si>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</si>
  <si>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</si>
  <si>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</si>
  <si>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</si>
  <si>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</si>
  <si>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</si>
  <si>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</si>
  <si>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</si>
  <si>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</si>
  <si>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</si>
  <si>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</si>
  <si>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</si>
  <si>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</si>
  <si>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</si>
  <si>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</si>
  <si>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</si>
  <si>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</si>
  <si>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</si>
  <si>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</si>
  <si>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</si>
  <si>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</si>
  <si>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</si>
  <si>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</si>
  <si>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</si>
  <si>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</si>
  <si>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</si>
  <si>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</si>
  <si>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</si>
  <si>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</si>
  <si>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</si>
  <si>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</si>
  <si>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</si>
  <si>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</si>
  <si>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</si>
  <si>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</si>
  <si>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</si>
  <si>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</si>
  <si>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</si>
  <si>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</si>
  <si>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</si>
  <si>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</si>
  <si>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</si>
  <si>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</si>
  <si>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</si>
  <si>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</si>
  <si>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</si>
  <si>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</si>
  <si>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</si>
  <si>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</si>
  <si>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</si>
  <si>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</si>
  <si>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</si>
  <si>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</si>
  <si>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</si>
  <si>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</si>
  <si>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</si>
  <si>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</si>
  <si>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</si>
  <si>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</si>
  <si>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</si>
  <si>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</si>
  <si>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</si>
  <si>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</si>
  <si>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</si>
  <si>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</si>
  <si>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</si>
  <si>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</si>
  <si>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</si>
  <si>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</si>
  <si>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</si>
  <si>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</si>
  <si>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</si>
  <si>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</si>
  <si>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</si>
  <si>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</si>
  <si>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</si>
  <si>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</si>
  <si>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</si>
  <si>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</si>
  <si>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</si>
  <si>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</si>
  <si>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</si>
  <si>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</si>
  <si>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</si>
  <si>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</si>
  <si>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</si>
  <si>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</si>
  <si>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</si>
  <si>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</si>
  <si>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</si>
  <si>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</si>
  <si>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</si>
  <si>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</si>
  <si>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</si>
  <si>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</si>
  <si>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</si>
  <si>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</si>
  <si>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</si>
  <si>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</si>
  <si>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</si>
  <si>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</si>
  <si>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</si>
  <si>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</si>
  <si>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</si>
  <si>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</si>
  <si>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</si>
  <si>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</si>
  <si>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</si>
  <si>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</si>
  <si>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</si>
  <si>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</si>
  <si>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</si>
  <si>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</si>
  <si>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</si>
  <si>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</si>
  <si>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</si>
  <si>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</si>
  <si>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</si>
  <si>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</si>
  <si>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</si>
  <si>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</si>
  <si>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</si>
  <si>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</si>
  <si>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</si>
  <si>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</si>
  <si>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</si>
  <si>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</si>
  <si>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</si>
  <si>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</si>
  <si>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</si>
  <si>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</si>
  <si>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</si>
  <si>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</si>
  <si>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</si>
  <si>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</si>
  <si>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</si>
  <si>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</si>
  <si>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</si>
  <si>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</si>
  <si>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</si>
  <si>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KSP</t>
    <phoneticPr fontId="3" type="noConversion"/>
  </si>
  <si>
    <t>TMT</t>
    <phoneticPr fontId="3" type="noConversion"/>
  </si>
  <si>
    <t>LSST</t>
    <phoneticPr fontId="3" type="noConversion"/>
  </si>
  <si>
    <t>돔셔터 프로그램 테스트로 인한 방풍막 연결</t>
    <phoneticPr fontId="3" type="noConversion"/>
  </si>
  <si>
    <t>15s/23k</t>
    <phoneticPr fontId="3" type="noConversion"/>
  </si>
  <si>
    <t>x</t>
    <phoneticPr fontId="3" type="noConversion"/>
  </si>
  <si>
    <t>E_020044-020046</t>
    <phoneticPr fontId="3" type="noConversion"/>
  </si>
  <si>
    <t>E_020068-020070</t>
    <phoneticPr fontId="3" type="noConversion"/>
  </si>
  <si>
    <t>E_020044-020046/ E_020068-020070 Dec oscillation으로 인한 포인팅 실패(newTCS에서 망원경 색이 깜빡거리진 않음)/ 수동 관측</t>
    <phoneticPr fontId="3" type="noConversion"/>
  </si>
  <si>
    <t>[020207/020215] Dec oscillation으로 인한 포인팅 실패(HA -01:09:55/ HA -00:48:48)/ 망원경 stow 후 다시 관측 위치로 보냄</t>
    <phoneticPr fontId="3" type="noConversion"/>
  </si>
  <si>
    <t>[10:15] HA -01:51/ [16:18] HA -00:22 계속 되는 Dec oscillation으로 인한 포인팅 실패로 EIB 재실행</t>
    <phoneticPr fontId="3" type="noConversion"/>
  </si>
  <si>
    <t>[16:40] 높은 습도(vaisala 82%/ 2.3m 95%/ 외벽 심한 물기)로 인한 관측 대기/ [18:40] 관측 재개</t>
    <phoneticPr fontId="3" type="noConversion"/>
  </si>
  <si>
    <t>E</t>
    <phoneticPr fontId="3" type="noConversion"/>
  </si>
  <si>
    <t>ESE</t>
    <phoneticPr fontId="3" type="noConversion"/>
  </si>
  <si>
    <t>SE</t>
    <phoneticPr fontId="3" type="noConversion"/>
  </si>
  <si>
    <t>E_020247-020258</t>
    <phoneticPr fontId="3" type="noConversion"/>
  </si>
  <si>
    <t>E_020247-020258 옅은 구름이 지나 감</t>
    <phoneticPr fontId="3" type="noConversion"/>
  </si>
  <si>
    <t>[11:30] FSA 습도가 25% 넘음(당시 맞바람(ESE)/ 풍속 6~10m/s)/ 관측 종료 후 습도가 서서히 내려 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</si>
</sst>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I10" sqref="I10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46155</v>
      </c>
      <c r="D3" s="158"/>
      <c r="E3" s="1"/>
      <c r="F3" s="1"/>
      <c r="G3" s="1"/>
      <c r="H3" s="1"/>
      <c r="I3" s="1"/>
      <c r="J3" s="1"/>
      <c r="K3" s="66" t="s">
        <v>2</v>
      </c>
      <c r="L3" s="159">
        <f>(P31-(P32+P33))/P31*100</f>
        <v>81.661891117478504</v>
      </c>
      <c r="M3" s="159"/>
      <c r="N3" s="66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0.36249999999999999</v>
      </c>
      <c r="D9" s="8">
        <v>1.6</v>
      </c>
      <c r="E9" s="8">
        <v>11.1</v>
      </c>
      <c r="F9" s="8">
        <v>73.2</v>
      </c>
      <c r="G9" s="36" t="s">
        <v>196</v>
      </c>
      <c r="H9" s="8">
        <v>3.7</v>
      </c>
      <c r="I9" s="36">
        <v>11.2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9.1999999999999993</v>
      </c>
      <c r="F10" s="8">
        <v>78.599999999999994</v>
      </c>
      <c r="G10" s="36" t="s">
        <v>197</v>
      </c>
      <c r="H10" s="8">
        <v>6.5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0.80625000000000002</v>
      </c>
      <c r="D11" s="15">
        <v>1.2</v>
      </c>
      <c r="E11" s="15">
        <v>8.8000000000000007</v>
      </c>
      <c r="F11" s="15">
        <v>78.7</v>
      </c>
      <c r="G11" s="36" t="s">
        <v>198</v>
      </c>
      <c r="H11" s="15">
        <v>4.9000000000000004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24.443749999999998</v>
      </c>
      <c r="D12" s="19">
        <f>AVERAGE(D9:D11)</f>
        <v>1.4333333333333333</v>
      </c>
      <c r="E12" s="19">
        <f>AVERAGE(E9:E11)</f>
        <v>9.6999999999999993</v>
      </c>
      <c r="F12" s="20">
        <f>AVERAGE(F9:F11)</f>
        <v>76.833333333333329</v>
      </c>
      <c r="G12" s="21"/>
      <c r="H12" s="22">
        <f>AVERAGE(H9:H11)</f>
        <v>5.0333333333333332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185</v>
      </c>
      <c r="F16" s="27" t="s">
        <v>186</v>
      </c>
      <c r="G16" s="27" t="s">
        <v>184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0.30694444444444446</v>
      </c>
      <c r="D17" s="28">
        <v>0.30833333333333335</v>
      </c>
      <c r="E17" s="28">
        <v>0.33402777777777776</v>
      </c>
      <c r="F17" s="28">
        <v>0.35416666666666669</v>
      </c>
      <c r="G17" s="28">
        <v>0.38055555555555554</v>
      </c>
      <c r="H17" s="28">
        <v>0.48055555555555557</v>
      </c>
      <c r="I17" s="28">
        <v>0.83125000000000004</v>
      </c>
      <c r="J17" s="28"/>
      <c r="K17" s="28"/>
      <c r="L17" s="28"/>
      <c r="M17" s="28"/>
      <c r="N17" s="28"/>
      <c r="O17" s="28"/>
      <c r="P17" s="28">
        <v>0.83472222222222225</v>
      </c>
    </row>
    <row r="18" spans="2:16" ht="14.1" customHeight="1" x14ac:dyDescent="0.35">
      <c r="B18" s="35" t="s">
        <v>42</v>
      </c>
      <c r="C18" s="27">
        <v>19998</v>
      </c>
      <c r="D18" s="27">
        <v>19999</v>
      </c>
      <c r="E18" s="27">
        <v>20015</v>
      </c>
      <c r="F18" s="27">
        <v>20028</v>
      </c>
      <c r="G18" s="27">
        <v>20044</v>
      </c>
      <c r="H18" s="27">
        <v>20104</v>
      </c>
      <c r="I18" s="27">
        <v>20259</v>
      </c>
      <c r="J18" s="27"/>
      <c r="K18" s="27"/>
      <c r="L18" s="27"/>
      <c r="M18" s="27"/>
      <c r="N18" s="27"/>
      <c r="O18" s="27"/>
      <c r="P18" s="117">
        <v>20264</v>
      </c>
    </row>
    <row r="19" spans="2:16" ht="14.1" customHeight="1" thickBot="1" x14ac:dyDescent="0.4">
      <c r="B19" s="13" t="s">
        <v>43</v>
      </c>
      <c r="C19" s="29"/>
      <c r="D19" s="27">
        <v>20010</v>
      </c>
      <c r="E19" s="30">
        <v>20027</v>
      </c>
      <c r="F19" s="30">
        <v>20043</v>
      </c>
      <c r="G19" s="30">
        <v>20103</v>
      </c>
      <c r="H19" s="30">
        <v>20258</v>
      </c>
      <c r="I19" s="30">
        <v>20263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13</v>
      </c>
      <c r="F20" s="33">
        <f>IF(ISNUMBER(F18),F19-F18+1,"")</f>
        <v>16</v>
      </c>
      <c r="G20" s="33">
        <f>IF(ISNUMBER(G18),G19-G18+1,"")</f>
        <v>60</v>
      </c>
      <c r="H20" s="33">
        <f>IF(ISNUMBER(H18),H19-H18+1,"")</f>
        <v>155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6"/>
      <c r="D23" s="116"/>
      <c r="E23" s="36" t="s">
        <v>48</v>
      </c>
      <c r="F23" s="164"/>
      <c r="G23" s="164"/>
      <c r="H23" s="164"/>
      <c r="I23" s="164"/>
      <c r="J23" s="106"/>
      <c r="K23" s="106"/>
      <c r="L23" s="116" t="s">
        <v>165</v>
      </c>
      <c r="M23" s="164"/>
      <c r="N23" s="164"/>
      <c r="O23" s="164"/>
      <c r="P23" s="164"/>
    </row>
    <row r="24" spans="2:16" ht="13.5" customHeight="1" x14ac:dyDescent="0.35">
      <c r="B24" s="165"/>
      <c r="C24" s="106">
        <v>0.32291666666666669</v>
      </c>
      <c r="D24" s="106">
        <v>0.32291666666666669</v>
      </c>
      <c r="E24" s="113" t="s">
        <v>178</v>
      </c>
      <c r="F24" s="164" t="s">
        <v>188</v>
      </c>
      <c r="G24" s="164"/>
      <c r="H24" s="164"/>
      <c r="I24" s="164"/>
      <c r="J24" s="106"/>
      <c r="K24" s="106"/>
      <c r="L24" s="36" t="s">
        <v>182</v>
      </c>
      <c r="M24" s="167"/>
      <c r="N24" s="168"/>
      <c r="O24" s="168"/>
      <c r="P24" s="169"/>
    </row>
    <row r="25" spans="2:16" ht="13.5" customHeight="1" x14ac:dyDescent="0.35">
      <c r="B25" s="165"/>
      <c r="C25" s="116"/>
      <c r="D25" s="116"/>
      <c r="E25" s="113" t="s">
        <v>171</v>
      </c>
      <c r="F25" s="164"/>
      <c r="G25" s="164"/>
      <c r="H25" s="164"/>
      <c r="I25" s="164"/>
      <c r="J25" s="106"/>
      <c r="K25" s="106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6"/>
      <c r="D26" s="106"/>
      <c r="E26" s="113" t="s">
        <v>165</v>
      </c>
      <c r="F26" s="164" t="s">
        <v>189</v>
      </c>
      <c r="G26" s="164"/>
      <c r="H26" s="164"/>
      <c r="I26" s="164"/>
      <c r="J26" s="106"/>
      <c r="K26" s="106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0.32777777777777778</v>
      </c>
      <c r="D30" s="43">
        <v>9.583333333333334E-2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0.44444444444444442</v>
      </c>
    </row>
    <row r="31" spans="2:16" ht="14.1" customHeight="1" x14ac:dyDescent="0.35">
      <c r="B31" s="37" t="s">
        <v>170</v>
      </c>
      <c r="C31" s="47">
        <v>0.34513888888888888</v>
      </c>
      <c r="D31" s="7">
        <v>9.8611111111111108E-2</v>
      </c>
      <c r="E31" s="7"/>
      <c r="F31" s="7"/>
      <c r="G31" s="7"/>
      <c r="H31" s="7"/>
      <c r="I31" s="7"/>
      <c r="J31" s="7">
        <v>2.2916666666666665E-2</v>
      </c>
      <c r="K31" s="7">
        <v>1.8055555555555554E-2</v>
      </c>
      <c r="L31" s="7"/>
      <c r="M31" s="7"/>
      <c r="N31" s="7"/>
      <c r="O31" s="48"/>
      <c r="P31" s="46">
        <f>SUM(C31:N31)</f>
        <v>0.48472222222222217</v>
      </c>
    </row>
    <row r="32" spans="2:16" ht="14.1" customHeight="1" x14ac:dyDescent="0.35">
      <c r="B32" s="37" t="s">
        <v>65</v>
      </c>
      <c r="C32" s="49">
        <v>8.8888888888888892E-2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8.8888888888888892E-2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0.25624999999999998</v>
      </c>
      <c r="D34" s="110">
        <f t="shared" ref="D34:P34" si="1">D31-D32-D33</f>
        <v>9.8611111111111108E-2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2.2916666666666665E-2</v>
      </c>
      <c r="K34" s="110">
        <f t="shared" si="1"/>
        <v>1.8055555555555554E-2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0.39583333333333326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1" t="s">
        <v>67</v>
      </c>
      <c r="C36" s="154" t="s">
        <v>190</v>
      </c>
      <c r="D36" s="155"/>
      <c r="E36" s="154" t="s">
        <v>191</v>
      </c>
      <c r="F36" s="155"/>
      <c r="G36" s="154" t="s">
        <v>199</v>
      </c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192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194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193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3" t="s">
        <v>195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 t="s">
        <v>200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181</v>
      </c>
      <c r="C54" s="126"/>
      <c r="D54" s="126"/>
      <c r="E54" s="126"/>
      <c r="F54" s="112">
        <v>1501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2" t="s">
        <v>69</v>
      </c>
      <c r="C56" s="18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3" t="s">
        <v>70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5"/>
      <c r="N57" s="186" t="s">
        <v>71</v>
      </c>
      <c r="O57" s="184"/>
      <c r="P57" s="187"/>
    </row>
    <row r="58" spans="2:16" ht="17.100000000000001" customHeight="1" x14ac:dyDescent="0.35">
      <c r="B58" s="188" t="s">
        <v>72</v>
      </c>
      <c r="C58" s="189"/>
      <c r="D58" s="190"/>
      <c r="E58" s="188" t="s">
        <v>73</v>
      </c>
      <c r="F58" s="189"/>
      <c r="G58" s="190"/>
      <c r="H58" s="189" t="s">
        <v>74</v>
      </c>
      <c r="I58" s="189"/>
      <c r="J58" s="189"/>
      <c r="K58" s="191" t="s">
        <v>75</v>
      </c>
      <c r="L58" s="189"/>
      <c r="M58" s="192"/>
      <c r="N58" s="193"/>
      <c r="O58" s="189"/>
      <c r="P58" s="194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-159.6</v>
      </c>
      <c r="D72" s="60">
        <v>-160.30000000000001</v>
      </c>
      <c r="E72" s="100" t="s">
        <v>118</v>
      </c>
      <c r="F72" s="60">
        <v>22.1</v>
      </c>
      <c r="G72" s="60">
        <v>21.3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-155.6</v>
      </c>
      <c r="D73" s="60">
        <v>-156.6</v>
      </c>
      <c r="E73" s="102" t="s">
        <v>122</v>
      </c>
      <c r="F73" s="61">
        <v>42.9</v>
      </c>
      <c r="G73" s="61">
        <v>42.6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-189.1</v>
      </c>
      <c r="D74" s="60">
        <v>-184.9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</v>
      </c>
      <c r="D75" s="60">
        <v>-126.7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32.4</v>
      </c>
      <c r="D76" s="60">
        <v>31.2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30.5</v>
      </c>
      <c r="D77" s="60">
        <v>29.6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25.5</v>
      </c>
      <c r="D78" s="60">
        <v>24.7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</v>
      </c>
      <c r="D79" s="60">
        <v>23.2</v>
      </c>
      <c r="E79" s="100" t="s">
        <v>152</v>
      </c>
      <c r="F79" s="60">
        <v>15.5</v>
      </c>
      <c r="G79" s="60">
        <v>10.9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3.3000000000000003E-5</v>
      </c>
      <c r="D80" s="64">
        <v>4.46E-5</v>
      </c>
      <c r="E80" s="102" t="s">
        <v>157</v>
      </c>
      <c r="F80" s="61">
        <v>62.1</v>
      </c>
      <c r="G80" s="61">
        <v>81.099999999999994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187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70" t="s">
        <v>201</v>
      </c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3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35">
      <c r="B88" s="180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6"/>
    </row>
    <row r="89" spans="2:16" ht="15" customHeight="1" x14ac:dyDescent="0.35">
      <c r="B89" s="174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6"/>
    </row>
    <row r="90" spans="2:16" ht="15" customHeight="1" x14ac:dyDescent="0.35">
      <c r="B90" s="174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6"/>
    </row>
    <row r="91" spans="2:16" ht="15" customHeight="1" x14ac:dyDescent="0.35">
      <c r="B91" s="174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6"/>
    </row>
    <row r="92" spans="2:16" ht="15" customHeight="1" x14ac:dyDescent="0.35">
      <c r="B92" s="174"/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6"/>
    </row>
    <row r="93" spans="2:16" ht="15" customHeight="1" x14ac:dyDescent="0.35">
      <c r="B93" s="174"/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6"/>
    </row>
    <row r="94" spans="2:16" ht="15" customHeight="1" x14ac:dyDescent="0.35">
      <c r="B94" s="174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6"/>
    </row>
    <row r="95" spans="2:16" ht="15" customHeight="1" x14ac:dyDescent="0.35">
      <c r="B95" s="181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6"/>
    </row>
    <row r="96" spans="2:16" ht="15" customHeight="1" x14ac:dyDescent="0.35">
      <c r="B96" s="174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6"/>
    </row>
    <row r="97" spans="2:16" ht="15" customHeight="1" x14ac:dyDescent="0.35">
      <c r="B97" s="174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6"/>
    </row>
    <row r="98" spans="2:16" ht="15" customHeight="1" x14ac:dyDescent="0.35">
      <c r="B98" s="174"/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6"/>
    </row>
    <row r="99" spans="2:16" ht="15" customHeight="1" x14ac:dyDescent="0.35">
      <c r="B99" s="177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2026-05-13T20:10:42Z</dcterms:modified>
</cp:coreProperties>
</file>