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DA1DD1E1-2416-4436-921A-FD1D6A2E2AEE}" xr6:coauthVersionLast="47" xr6:coauthVersionMax="47" xr10:uidLastSave="{00000000-0000-0000-0000-000000000000}"/>
  <bookViews>
    <workbookView xWindow="26208" yWindow="14052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<sst xmlns="http://schemas.openxmlformats.org/spreadsheetml/2006/main" count="215" uniqueCount="201">
  <si>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</si>
  <si>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</si>
  <si>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</si>
  <si>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</si>
  <si>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</si>
  <si>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</si>
  <si>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</si>
  <si>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</si>
  <si>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</si>
  <si>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</si>
  <si>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</si>
  <si>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</si>
  <si>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</si>
  <si>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</si>
  <si>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</si>
  <si>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</si>
  <si>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</si>
  <si>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</si>
  <si>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</si>
  <si>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</si>
  <si>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</si>
  <si>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</si>
  <si>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</si>
  <si>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</si>
  <si>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</si>
  <si>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</si>
  <si>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</si>
  <si>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</si>
  <si>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</si>
  <si>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</si>
  <si>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</si>
  <si>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</si>
  <si>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</si>
  <si>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</si>
  <si>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</si>
  <si>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</si>
  <si>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</si>
  <si>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</si>
  <si>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</si>
  <si>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</si>
  <si>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</si>
  <si>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</si>
  <si>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</si>
  <si>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</si>
  <si>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</si>
  <si>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</si>
  <si>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</si>
  <si>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</si>
  <si>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</si>
  <si>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</si>
  <si>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</si>
  <si>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</si>
  <si>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</si>
  <si>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</si>
  <si>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</si>
  <si>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</si>
  <si>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</si>
  <si>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</si>
  <si>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</si>
  <si>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</si>
  <si>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</si>
  <si>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</si>
  <si>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</si>
  <si>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</si>
  <si>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</si>
  <si>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</si>
  <si>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</si>
  <si>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</si>
  <si>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</si>
  <si>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</si>
  <si>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</si>
  <si>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</si>
  <si>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</si>
  <si>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</si>
  <si>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</si>
  <si>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</si>
  <si>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</si>
  <si>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</si>
  <si>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</si>
  <si>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</si>
  <si>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</si>
  <si>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</si>
  <si>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</si>
  <si>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</si>
  <si>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</si>
  <si>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</si>
  <si>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</si>
  <si>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</si>
  <si>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</si>
  <si>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</si>
  <si>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</si>
  <si>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</si>
  <si>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</si>
  <si>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</si>
  <si>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</si>
  <si>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</si>
  <si>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</si>
  <si>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</si>
  <si>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</si>
  <si>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</si>
  <si>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</si>
  <si>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</si>
  <si>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</si>
  <si>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</si>
  <si>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</si>
  <si>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</si>
  <si>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</si>
  <si>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</si>
  <si>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</si>
  <si>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</si>
  <si>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</si>
  <si>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</si>
  <si>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</si>
  <si>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</si>
  <si>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</si>
  <si>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</si>
  <si>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</si>
  <si>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</si>
  <si>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</si>
  <si>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</si>
  <si>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</si>
  <si>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</si>
  <si>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</si>
  <si>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</si>
  <si>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</si>
  <si>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</si>
  <si>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</si>
  <si>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</si>
  <si>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</si>
  <si>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</si>
  <si>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</si>
  <si>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</si>
  <si>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</si>
  <si>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</si>
  <si>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</si>
  <si>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</si>
  <si>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</si>
  <si>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</si>
  <si>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</si>
  <si>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</si>
  <si>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</si>
  <si>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</si>
  <si>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</si>
  <si>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</si>
  <si>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</si>
  <si>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</si>
  <si>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</si>
  <si>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</si>
  <si>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</si>
  <si>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</si>
  <si>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</si>
  <si>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</si>
  <si>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</si>
  <si>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</si>
  <si>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</si>
  <si>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</si>
  <si>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</si>
  <si>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</si>
  <si>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</si>
  <si>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</si>
  <si>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</si>
  <si>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</si>
  <si>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</si>
  <si>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</si>
  <si>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</si>
  <si>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</si>
  <si>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</si>
  <si>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</si>
  <si>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</si>
  <si>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</si>
  <si>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</si>
  <si>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</si>
  <si>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</si>
  <si>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</si>
  <si>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</si>
  <si>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</si>
  <si>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</si>
  <si>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</si>
  <si>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</si>
  <si>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</si>
  <si>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</si>
  <si>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</si>
  <si>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</si>
  <si>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</si>
  <si>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</si>
  <si>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</si>
  <si>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</si>
  <si>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</si>
  <si>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</si>
  <si>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ENG-KSP</t>
    <phoneticPr fontId="3" type="noConversion"/>
  </si>
  <si>
    <t>DS9(영상 확인) 2회 꺼짐</t>
    <phoneticPr fontId="3" type="noConversion"/>
  </si>
  <si>
    <t>돔셔터 프로그램 테스트로 인한 방풍막 연결</t>
    <phoneticPr fontId="3" type="noConversion"/>
  </si>
  <si>
    <t>20s/21k 32s/23k</t>
    <phoneticPr fontId="3" type="noConversion"/>
  </si>
  <si>
    <t>7s/27k 9s/26k 11s/22k</t>
    <phoneticPr fontId="3" type="noConversion"/>
  </si>
  <si>
    <t xml:space="preserve"> </t>
    <phoneticPr fontId="3" type="noConversion"/>
  </si>
  <si>
    <t>[11:45]  FSA 습도가 25% 넘음(당시 맞바람(ESE)/ 풍속 5~12m/s)/ 바람을 등 진 후 습도가 서서히 내려 감</t>
    <phoneticPr fontId="3" type="noConversion"/>
  </si>
  <si>
    <t>M_019938-019940:N</t>
    <phoneticPr fontId="3" type="noConversion"/>
  </si>
  <si>
    <t>[15:59-16:03]HA -00:34/ [16:18-16:21]HA -00:25/ [16:45-16:53]HA -00:07/ [ 17:17-17:23]HA -00:38 DEC oscillation으로 인한 포인팅 실패/ 망원경 수동 이동</t>
    <phoneticPr fontId="3" type="noConversion"/>
  </si>
  <si>
    <t>[15:07-15:16] Dec oscillation으로 인해 관측 스크립트가 멈춰 그래프 기록 없음</t>
    <phoneticPr fontId="3" type="noConversion"/>
  </si>
  <si>
    <t>[17:27] 높은 습도(vaisala 83%/ 2.3m 95%/ 외벽 심한 물기)로 인한 관측 대기 후 [19:00] 관측 종료</t>
    <phoneticPr fontId="3" type="noConversion"/>
  </si>
  <si>
    <t>[13:40]까지 새로운 돔 셔터 프로그램에서 싱크가 7회 풀림/ 자동 연결 안됨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</si>
</sst>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9" sqref="B89:P89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46154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83.035714285714292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>
        <v>1.9</v>
      </c>
      <c r="E9" s="8">
        <v>12.3</v>
      </c>
      <c r="F9" s="8">
        <v>61.4</v>
      </c>
      <c r="G9" s="36" t="s">
        <v>185</v>
      </c>
      <c r="H9" s="8">
        <v>7.4</v>
      </c>
      <c r="I9" s="36">
        <v>18.7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9.1999999999999993</v>
      </c>
      <c r="F10" s="8">
        <v>77.2</v>
      </c>
      <c r="G10" s="36" t="s">
        <v>186</v>
      </c>
      <c r="H10" s="8">
        <v>9.8000000000000007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184</v>
      </c>
      <c r="E11" s="15">
        <v>8.6</v>
      </c>
      <c r="F11" s="15">
        <v>83.2</v>
      </c>
      <c r="G11" s="36" t="s">
        <v>186</v>
      </c>
      <c r="H11" s="15">
        <v>8.5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24.429166666666667</v>
      </c>
      <c r="D12" s="19">
        <f>AVERAGE(D9:D11)</f>
        <v>1.85</v>
      </c>
      <c r="E12" s="19">
        <f>AVERAGE(E9:E11)</f>
        <v>10.033333333333333</v>
      </c>
      <c r="F12" s="20">
        <f>AVERAGE(F9:F11)</f>
        <v>73.933333333333337</v>
      </c>
      <c r="G12" s="21"/>
      <c r="H12" s="22">
        <f>AVERAGE(H9:H11)</f>
        <v>8.5666666666666682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187</v>
      </c>
      <c r="F16" s="27" t="s">
        <v>188</v>
      </c>
      <c r="G16" s="27" t="s">
        <v>189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0.30694444444444446</v>
      </c>
      <c r="D17" s="28">
        <v>0.30833333333333335</v>
      </c>
      <c r="E17" s="28">
        <v>0.33541666666666664</v>
      </c>
      <c r="F17" s="28">
        <v>0.35694444444444445</v>
      </c>
      <c r="G17" s="28">
        <v>0.38124999999999998</v>
      </c>
      <c r="H17" s="28">
        <v>0.48333333333333334</v>
      </c>
      <c r="I17" s="28">
        <v>0.79166666666666663</v>
      </c>
      <c r="J17" s="28"/>
      <c r="K17" s="28"/>
      <c r="L17" s="28"/>
      <c r="M17" s="28"/>
      <c r="N17" s="28"/>
      <c r="O17" s="28"/>
      <c r="P17" s="28">
        <v>0.79583333333333328</v>
      </c>
    </row>
    <row r="18" spans="2:16" ht="14.1" customHeight="1" x14ac:dyDescent="0.35">
      <c r="B18" s="35" t="s">
        <v>42</v>
      </c>
      <c r="C18" s="27">
        <v>19741</v>
      </c>
      <c r="D18" s="27">
        <v>19742</v>
      </c>
      <c r="E18" s="27">
        <v>19759</v>
      </c>
      <c r="F18" s="27">
        <v>19772</v>
      </c>
      <c r="G18" s="27">
        <v>19781</v>
      </c>
      <c r="H18" s="27">
        <v>19847</v>
      </c>
      <c r="I18" s="27">
        <v>19992</v>
      </c>
      <c r="J18" s="27"/>
      <c r="K18" s="27"/>
      <c r="L18" s="27"/>
      <c r="M18" s="27"/>
      <c r="N18" s="27"/>
      <c r="O18" s="27"/>
      <c r="P18" s="192">
        <v>19997</v>
      </c>
    </row>
    <row r="19" spans="2:16" ht="14.1" customHeight="1" thickBot="1" x14ac:dyDescent="0.4">
      <c r="B19" s="13" t="s">
        <v>43</v>
      </c>
      <c r="C19" s="29"/>
      <c r="D19" s="27">
        <v>19753</v>
      </c>
      <c r="E19" s="30">
        <v>19771</v>
      </c>
      <c r="F19" s="30">
        <v>19780</v>
      </c>
      <c r="G19" s="30">
        <v>19846</v>
      </c>
      <c r="H19" s="30">
        <v>19991</v>
      </c>
      <c r="I19" s="30">
        <v>19996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13</v>
      </c>
      <c r="F20" s="33">
        <f>IF(ISNUMBER(F18),F19-F18+1,"")</f>
        <v>9</v>
      </c>
      <c r="G20" s="33">
        <f>IF(ISNUMBER(G18),G19-G18+1,"")</f>
        <v>66</v>
      </c>
      <c r="H20" s="33">
        <f>IF(ISNUMBER(H18),H19-H18+1,"")</f>
        <v>145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0.32222222222222224</v>
      </c>
      <c r="D23" s="116">
        <v>0.32361111111111113</v>
      </c>
      <c r="E23" s="36" t="s">
        <v>48</v>
      </c>
      <c r="F23" s="155" t="s">
        <v>193</v>
      </c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 t="s">
        <v>194</v>
      </c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>
        <v>0.32569444444444445</v>
      </c>
      <c r="D25" s="116">
        <v>0.32708333333333334</v>
      </c>
      <c r="E25" s="113" t="s">
        <v>171</v>
      </c>
      <c r="F25" s="155" t="s">
        <v>192</v>
      </c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0.32430555555555557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9.8611111111111108E-2</v>
      </c>
      <c r="P30" s="46">
        <f>SUM(C30:J30,L30:N30)</f>
        <v>0.34513888888888888</v>
      </c>
    </row>
    <row r="31" spans="2:16" ht="14.1" customHeight="1" x14ac:dyDescent="0.35">
      <c r="B31" s="37" t="s">
        <v>170</v>
      </c>
      <c r="C31" s="47">
        <v>0.32430555555555557</v>
      </c>
      <c r="D31" s="7">
        <v>0.10208333333333333</v>
      </c>
      <c r="E31" s="7"/>
      <c r="F31" s="7"/>
      <c r="G31" s="7"/>
      <c r="H31" s="7"/>
      <c r="I31" s="7"/>
      <c r="J31" s="7">
        <v>2.1527777777777778E-2</v>
      </c>
      <c r="K31" s="7">
        <v>1.8749999999999999E-2</v>
      </c>
      <c r="L31" s="7"/>
      <c r="M31" s="7"/>
      <c r="N31" s="7"/>
      <c r="O31" s="48"/>
      <c r="P31" s="46">
        <f>SUM(C31:N31)</f>
        <v>0.46666666666666667</v>
      </c>
    </row>
    <row r="32" spans="2:16" ht="14.1" customHeight="1" x14ac:dyDescent="0.35">
      <c r="B32" s="37" t="s">
        <v>65</v>
      </c>
      <c r="C32" s="49">
        <v>7.9166666666666663E-2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7.9166666666666663E-2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0.24513888888888891</v>
      </c>
      <c r="D34" s="110">
        <f t="shared" ref="D34:P34" si="1">D31-D32-D33</f>
        <v>0.10208333333333333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2.1527777777777778E-2</v>
      </c>
      <c r="K34" s="110">
        <f t="shared" si="1"/>
        <v>1.8749999999999999E-2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0.38750000000000001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196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198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94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1362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</v>
      </c>
      <c r="D72" s="60">
        <v>-160.4</v>
      </c>
      <c r="E72" s="100" t="s">
        <v>118</v>
      </c>
      <c r="F72" s="60">
        <v>21.9</v>
      </c>
      <c r="G72" s="60">
        <v>21.2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-154.6</v>
      </c>
      <c r="D73" s="60">
        <v>-156.69999999999999</v>
      </c>
      <c r="E73" s="102" t="s">
        <v>122</v>
      </c>
      <c r="F73" s="61">
        <v>40</v>
      </c>
      <c r="G73" s="61">
        <v>43.3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-194.1</v>
      </c>
      <c r="D74" s="60">
        <v>-190.7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</v>
      </c>
      <c r="D75" s="60">
        <v>-127.1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33.6</v>
      </c>
      <c r="D76" s="60">
        <v>31.5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31.2</v>
      </c>
      <c r="D77" s="60">
        <v>29.7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26.2</v>
      </c>
      <c r="D78" s="60">
        <v>24.8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24.6</v>
      </c>
      <c r="D79" s="60">
        <v>23.3</v>
      </c>
      <c r="E79" s="100" t="s">
        <v>152</v>
      </c>
      <c r="F79" s="60">
        <v>18.8</v>
      </c>
      <c r="G79" s="60">
        <v>10.9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2.5700000000000001E-5</v>
      </c>
      <c r="D80" s="64">
        <v>3.8099999999999998E-5</v>
      </c>
      <c r="E80" s="102" t="s">
        <v>157</v>
      </c>
      <c r="F80" s="61">
        <v>44.6</v>
      </c>
      <c r="G80" s="61">
        <v>80.099999999999994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191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200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195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190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2026-05-12T19:14:09Z</dcterms:modified>
</cp:coreProperties>
</file>