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768DDBAD-8DA1-48A6-95CB-17EF02E3694B}" xr6:coauthVersionLast="47" xr6:coauthVersionMax="47" xr10:uidLastSave="{00000000-0000-0000-0000-000000000000}"/>
  <bookViews>
    <workbookView xWindow="26724" yWindow="14796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<sst xmlns="http://schemas.openxmlformats.org/spreadsheetml/2006/main" count="216" uniqueCount="203">
  <si>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</si>
  <si>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</si>
  <si>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</si>
  <si>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</si>
  <si>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</si>
  <si>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</si>
  <si>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</si>
  <si>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</si>
  <si>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</si>
  <si>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</si>
  <si>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</si>
  <si>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</si>
  <si>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</si>
  <si>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</si>
  <si>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</si>
  <si>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</si>
  <si>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</si>
  <si>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</si>
  <si>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</si>
  <si>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</si>
  <si>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</si>
  <si>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</si>
  <si>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</si>
  <si>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</si>
  <si>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</si>
  <si>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</si>
  <si>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</si>
  <si>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</si>
  <si>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</si>
  <si>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</si>
  <si>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</si>
  <si>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</si>
  <si>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</si>
  <si>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</si>
  <si>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</si>
  <si>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</si>
  <si>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</si>
  <si>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</si>
  <si>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</si>
  <si>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</si>
  <si>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</si>
  <si>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</si>
  <si>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</si>
  <si>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</si>
  <si>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</si>
  <si>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</si>
  <si>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</si>
  <si>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</si>
  <si>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</si>
  <si>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</si>
  <si>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</si>
  <si>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</si>
  <si>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</si>
  <si>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</si>
  <si>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</si>
  <si>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</si>
  <si>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</si>
  <si>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</si>
  <si>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</si>
  <si>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</si>
  <si>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</si>
  <si>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</si>
  <si>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</si>
  <si>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</si>
  <si>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</si>
  <si>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</si>
  <si>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</si>
  <si>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</si>
  <si>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</si>
  <si>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</si>
  <si>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</si>
  <si>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</si>
  <si>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</si>
  <si>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</si>
  <si>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</si>
  <si>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</si>
  <si>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</si>
  <si>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</si>
  <si>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</si>
  <si>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</si>
  <si>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</si>
  <si>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</si>
  <si>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</si>
  <si>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</si>
  <si>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</si>
  <si>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</si>
  <si>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</si>
  <si>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</si>
  <si>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</si>
  <si>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</si>
  <si>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</si>
  <si>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</si>
  <si>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</si>
  <si>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</si>
  <si>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</si>
  <si>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</si>
  <si>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</si>
  <si>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</si>
  <si>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</si>
  <si>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</si>
  <si>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</si>
  <si>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</si>
  <si>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</si>
  <si>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</si>
  <si>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</si>
  <si>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</si>
  <si>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</si>
  <si>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</si>
  <si>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</si>
  <si>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</si>
  <si>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</si>
  <si>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</si>
  <si>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</si>
  <si>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</si>
  <si>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</si>
  <si>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</si>
  <si>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</si>
  <si>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</si>
  <si>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</si>
  <si>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</si>
  <si>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</si>
  <si>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</si>
  <si>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</si>
  <si>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</si>
  <si>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</si>
  <si>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</si>
  <si>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</si>
  <si>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</si>
  <si>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</si>
  <si>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</si>
  <si>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</si>
  <si>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</si>
  <si>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</si>
  <si>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</si>
  <si>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</si>
  <si>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</si>
  <si>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</si>
  <si>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</si>
  <si>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</si>
  <si>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</si>
  <si>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</si>
  <si>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</si>
  <si>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</si>
  <si>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</si>
  <si>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</si>
  <si>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</si>
  <si>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</si>
  <si>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</si>
  <si>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</si>
  <si>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</si>
  <si>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</si>
  <si>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</si>
  <si>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</si>
  <si>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</si>
  <si>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</si>
  <si>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</si>
  <si>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</si>
  <si>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</si>
  <si>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</si>
  <si>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</si>
  <si>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</si>
  <si>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</si>
  <si>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</si>
  <si>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</si>
  <si>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</si>
  <si>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</si>
  <si>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</si>
  <si>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</si>
  <si>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</si>
  <si>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</si>
  <si>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</si>
  <si>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</si>
  <si>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</si>
  <si>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</si>
  <si>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</si>
  <si>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</si>
  <si>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</si>
  <si>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</si>
  <si>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</si>
  <si>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</si>
  <si>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</si>
  <si>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</si>
  <si>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</si>
  <si>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</si>
  <si>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KSP</t>
    <phoneticPr fontId="3" type="noConversion"/>
  </si>
  <si>
    <t>SE</t>
    <phoneticPr fontId="3" type="noConversion"/>
  </si>
  <si>
    <t>TMT</t>
    <phoneticPr fontId="3" type="noConversion"/>
  </si>
  <si>
    <t>LSST</t>
    <phoneticPr fontId="3" type="noConversion"/>
  </si>
  <si>
    <t>DS9(영상 확인) 4회 꺼짐</t>
    <phoneticPr fontId="3" type="noConversion"/>
  </si>
  <si>
    <t>SSE</t>
    <phoneticPr fontId="3" type="noConversion"/>
  </si>
  <si>
    <t>8s/23k 12s/25k 15s/22k</t>
    <phoneticPr fontId="3" type="noConversion"/>
  </si>
  <si>
    <t>17s/22k 22s/21k 32s/22k</t>
    <phoneticPr fontId="3" type="noConversion"/>
  </si>
  <si>
    <t>M_019432</t>
    <phoneticPr fontId="3" type="noConversion"/>
  </si>
  <si>
    <t>돔셔터 프로그램 테스트로 인한 방풍막 연결</t>
    <phoneticPr fontId="3" type="noConversion"/>
  </si>
  <si>
    <t>M_019546-019547:M</t>
    <phoneticPr fontId="3" type="noConversion"/>
  </si>
  <si>
    <t>[15:15-15:39] Dec Oscillation으로 여러 차례 포인팅 실패(ALT 73.9/ AZ 89.2/ HA -01:14:46)/ EIB 재실행(2회)</t>
    <phoneticPr fontId="3" type="noConversion"/>
  </si>
  <si>
    <t>M_019625-019626:K</t>
    <phoneticPr fontId="3" type="noConversion"/>
  </si>
  <si>
    <t>E</t>
    <phoneticPr fontId="3" type="noConversion"/>
  </si>
  <si>
    <t>[16:56-17:01] Dec Oscillation으로 포인팅 실패(ALT 76.5/ AZ -105.4/ HA -00:58:24)/ EIB 재실행</t>
    <phoneticPr fontId="3" type="noConversion"/>
  </si>
  <si>
    <t>[15:47-15:59] Dec Oscillation으로 여러 차례 포인팅 실패(ALT 80.5/ AZ 100.4/ HA -00:42:47)/ 수동으로 망원경을 관측 위치로 보냄</t>
    <phoneticPr fontId="3" type="noConversion"/>
  </si>
  <si>
    <t>35s/24k 25s/24k</t>
    <phoneticPr fontId="3" type="noConversion"/>
  </si>
  <si>
    <t>30s/22k 22s/25k 14s/25k</t>
    <phoneticPr fontId="3" type="noConversion"/>
  </si>
  <si>
    <t>[11:55] FSA 습도가 25% 넘음(당시 맞바람(SE)/ 풍속 5~7m/s)/ 바람을 등 진 후 습도가 서서히 내려 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</si>
</sst>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H75" sqref="H7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46153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97.130559540889521</v>
      </c>
      <c r="M3" s="150"/>
      <c r="N3" s="66" t="s">
        <v>3</v>
      </c>
      <c r="O3" s="150">
        <f>(P31-P33)/P31*100</f>
        <v>97.130559540889521</v>
      </c>
      <c r="P3" s="15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0.36319444444444443</v>
      </c>
      <c r="D9" s="8">
        <v>1.6</v>
      </c>
      <c r="E9" s="8">
        <v>12.3</v>
      </c>
      <c r="F9" s="8">
        <v>64.099999999999994</v>
      </c>
      <c r="G9" s="36" t="s">
        <v>189</v>
      </c>
      <c r="H9" s="8">
        <v>5.2</v>
      </c>
      <c r="I9" s="36">
        <v>27.7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2.2999999999999998</v>
      </c>
      <c r="E10" s="8">
        <v>9.8000000000000007</v>
      </c>
      <c r="F10" s="8">
        <v>79</v>
      </c>
      <c r="G10" s="36" t="s">
        <v>185</v>
      </c>
      <c r="H10" s="8">
        <v>8.9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0.80555555555555558</v>
      </c>
      <c r="D11" s="15">
        <v>2.2000000000000002</v>
      </c>
      <c r="E11" s="15">
        <v>9.3000000000000007</v>
      </c>
      <c r="F11" s="15">
        <v>79.599999999999994</v>
      </c>
      <c r="G11" s="36" t="s">
        <v>197</v>
      </c>
      <c r="H11" s="15">
        <v>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24.442361111111111</v>
      </c>
      <c r="D12" s="19">
        <f>AVERAGE(D9:D11)</f>
        <v>2.0333333333333332</v>
      </c>
      <c r="E12" s="19">
        <f>AVERAGE(E9:E11)</f>
        <v>10.466666666666667</v>
      </c>
      <c r="F12" s="20">
        <f>AVERAGE(F9:F11)</f>
        <v>74.233333333333334</v>
      </c>
      <c r="G12" s="21"/>
      <c r="H12" s="22">
        <f>AVERAGE(H9:H11)</f>
        <v>6.7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186</v>
      </c>
      <c r="F16" s="27" t="s">
        <v>187</v>
      </c>
      <c r="G16" s="27" t="s">
        <v>184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0.31180555555555556</v>
      </c>
      <c r="D17" s="28">
        <v>0.31319444444444444</v>
      </c>
      <c r="E17" s="28">
        <v>0.33541666666666664</v>
      </c>
      <c r="F17" s="28">
        <v>0.35902777777777778</v>
      </c>
      <c r="G17" s="28">
        <v>0.38472222222222224</v>
      </c>
      <c r="H17" s="28">
        <v>0.4861111111111111</v>
      </c>
      <c r="I17" s="28">
        <v>0.83611111111111114</v>
      </c>
      <c r="J17" s="28"/>
      <c r="K17" s="28"/>
      <c r="L17" s="28"/>
      <c r="M17" s="28"/>
      <c r="N17" s="28"/>
      <c r="O17" s="28"/>
      <c r="P17" s="28">
        <v>0.85</v>
      </c>
    </row>
    <row r="18" spans="2:16" ht="14.1" customHeight="1" x14ac:dyDescent="0.35">
      <c r="B18" s="35" t="s">
        <v>42</v>
      </c>
      <c r="C18" s="27">
        <v>19410</v>
      </c>
      <c r="D18" s="27">
        <v>19411</v>
      </c>
      <c r="E18" s="27">
        <v>19429</v>
      </c>
      <c r="F18" s="27">
        <v>19443</v>
      </c>
      <c r="G18" s="27">
        <v>19459</v>
      </c>
      <c r="H18" s="27">
        <v>19524</v>
      </c>
      <c r="I18" s="27">
        <v>19728</v>
      </c>
      <c r="J18" s="27"/>
      <c r="K18" s="27"/>
      <c r="L18" s="27"/>
      <c r="M18" s="27"/>
      <c r="N18" s="27"/>
      <c r="O18" s="27"/>
      <c r="P18" s="192">
        <v>19738</v>
      </c>
    </row>
    <row r="19" spans="2:16" ht="14.1" customHeight="1" thickBot="1" x14ac:dyDescent="0.4">
      <c r="B19" s="13" t="s">
        <v>43</v>
      </c>
      <c r="C19" s="29"/>
      <c r="D19" s="27">
        <v>19423</v>
      </c>
      <c r="E19" s="30">
        <v>19442</v>
      </c>
      <c r="F19" s="30">
        <v>19458</v>
      </c>
      <c r="G19" s="30">
        <v>19523</v>
      </c>
      <c r="H19" s="30">
        <v>19727</v>
      </c>
      <c r="I19" s="30">
        <v>19738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14</v>
      </c>
      <c r="F20" s="33">
        <f>IF(ISNUMBER(F18),F19-F18+1,"")</f>
        <v>16</v>
      </c>
      <c r="G20" s="33">
        <f>IF(ISNUMBER(G18),G19-G18+1,"")</f>
        <v>65</v>
      </c>
      <c r="H20" s="33">
        <f>IF(ISNUMBER(H18),H19-H18+1,"")</f>
        <v>204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>
        <v>0.32222222222222224</v>
      </c>
      <c r="D24" s="106">
        <v>0.32430555555555557</v>
      </c>
      <c r="E24" s="113" t="s">
        <v>178</v>
      </c>
      <c r="F24" s="155" t="s">
        <v>190</v>
      </c>
      <c r="G24" s="155"/>
      <c r="H24" s="155"/>
      <c r="I24" s="155"/>
      <c r="J24" s="106">
        <v>0.83611111111111114</v>
      </c>
      <c r="K24" s="106">
        <v>0.83750000000000002</v>
      </c>
      <c r="L24" s="36" t="s">
        <v>182</v>
      </c>
      <c r="M24" s="158" t="s">
        <v>200</v>
      </c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>
        <v>0.3263888888888889</v>
      </c>
      <c r="D26" s="106">
        <v>0.32847222222222222</v>
      </c>
      <c r="E26" s="113" t="s">
        <v>165</v>
      </c>
      <c r="F26" s="155" t="s">
        <v>191</v>
      </c>
      <c r="G26" s="155"/>
      <c r="H26" s="155"/>
      <c r="I26" s="155"/>
      <c r="J26" s="106">
        <v>0.83888888888888891</v>
      </c>
      <c r="K26" s="106">
        <v>0.84166666666666667</v>
      </c>
      <c r="L26" s="36" t="s">
        <v>176</v>
      </c>
      <c r="M26" s="155" t="s">
        <v>201</v>
      </c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0.3215277777777778</v>
      </c>
      <c r="D30" s="43">
        <v>0.10069444444444445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0.44305555555555559</v>
      </c>
    </row>
    <row r="31" spans="2:16" ht="14.1" customHeight="1" x14ac:dyDescent="0.35">
      <c r="B31" s="37" t="s">
        <v>170</v>
      </c>
      <c r="C31" s="47">
        <v>0.33819444444444446</v>
      </c>
      <c r="D31" s="7">
        <v>0.10138888888888889</v>
      </c>
      <c r="E31" s="7"/>
      <c r="F31" s="7"/>
      <c r="G31" s="7"/>
      <c r="H31" s="7"/>
      <c r="I31" s="7"/>
      <c r="J31" s="7">
        <v>2.2916666666666665E-2</v>
      </c>
      <c r="K31" s="7">
        <v>2.1527777777777778E-2</v>
      </c>
      <c r="L31" s="7"/>
      <c r="M31" s="7"/>
      <c r="N31" s="7"/>
      <c r="O31" s="48"/>
      <c r="P31" s="46">
        <f>SUM(C31:N31)</f>
        <v>0.48402777777777772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>
        <v>1.3888888888888888E-2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1.3888888888888888E-2</v>
      </c>
    </row>
    <row r="34" spans="2:16" ht="14.1" customHeight="1" x14ac:dyDescent="0.35">
      <c r="B34" s="109" t="s">
        <v>167</v>
      </c>
      <c r="C34" s="110">
        <f>C31-C32-C33</f>
        <v>0.32430555555555557</v>
      </c>
      <c r="D34" s="110">
        <f t="shared" ref="D34:P34" si="1">D31-D32-D33</f>
        <v>0.10138888888888889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2.2916666666666665E-2</v>
      </c>
      <c r="K34" s="110">
        <f t="shared" si="1"/>
        <v>2.1527777777777778E-2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0.47013888888888883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 t="s">
        <v>192</v>
      </c>
      <c r="D36" s="146"/>
      <c r="E36" s="145" t="s">
        <v>194</v>
      </c>
      <c r="F36" s="146"/>
      <c r="G36" s="145" t="s">
        <v>196</v>
      </c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195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93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1235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2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-158.5</v>
      </c>
      <c r="D72" s="60">
        <v>-160.4</v>
      </c>
      <c r="E72" s="100" t="s">
        <v>118</v>
      </c>
      <c r="F72" s="60">
        <v>22.8</v>
      </c>
      <c r="G72" s="60">
        <v>21.3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-153.9</v>
      </c>
      <c r="D73" s="60">
        <v>-156.5</v>
      </c>
      <c r="E73" s="102" t="s">
        <v>122</v>
      </c>
      <c r="F73" s="61">
        <v>45.9</v>
      </c>
      <c r="G73" s="61">
        <v>42.9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-192.4</v>
      </c>
      <c r="D74" s="60">
        <v>-198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</v>
      </c>
      <c r="D75" s="60">
        <v>-127.2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34.299999999999997</v>
      </c>
      <c r="D76" s="60">
        <v>31.3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32.1</v>
      </c>
      <c r="D77" s="60">
        <v>29.8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27.1</v>
      </c>
      <c r="D78" s="60">
        <v>25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25.5</v>
      </c>
      <c r="D79" s="60">
        <v>23.4</v>
      </c>
      <c r="E79" s="100" t="s">
        <v>152</v>
      </c>
      <c r="F79" s="60">
        <v>21.1</v>
      </c>
      <c r="G79" s="60">
        <v>11.1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2.8600000000000001E-5</v>
      </c>
      <c r="D80" s="64">
        <v>1.8199999999999999E-5</v>
      </c>
      <c r="E80" s="102" t="s">
        <v>157</v>
      </c>
      <c r="F80" s="61">
        <v>44.8</v>
      </c>
      <c r="G80" s="61">
        <v>79.599999999999994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193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202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188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2026-05-11T20:38:18Z</dcterms:modified>
</cp:coreProperties>
</file>