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83CE64C4-715D-4DE9-A6C4-533462983CB5}" xr6:coauthVersionLast="47" xr6:coauthVersionMax="47" xr10:uidLastSave="{00000000-0000-0000-0000-000000000000}"/>
  <bookViews>
    <workbookView xWindow="5376" yWindow="537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<sst xmlns="http://schemas.openxmlformats.org/spreadsheetml/2006/main" count="210" uniqueCount="196">
  <si>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</si>
  <si>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</si>
  <si>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</si>
  <si>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</si>
  <si>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</si>
  <si>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</si>
  <si>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</si>
  <si>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</si>
  <si>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</si>
  <si>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</si>
  <si>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</si>
  <si>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</si>
  <si>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</si>
  <si>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</si>
  <si>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</si>
  <si>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</si>
  <si>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</si>
  <si>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</si>
  <si>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</si>
  <si>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</si>
  <si>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</si>
  <si>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</si>
  <si>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</si>
  <si>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</si>
  <si>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</si>
  <si>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</si>
  <si>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</si>
  <si>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</si>
  <si>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</si>
  <si>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</si>
  <si>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</si>
  <si>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</si>
  <si>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</si>
  <si>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</si>
  <si>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</si>
  <si>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</si>
  <si>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</si>
  <si>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</si>
  <si>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</si>
  <si>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</si>
  <si>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</si>
  <si>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</si>
  <si>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</si>
  <si>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</si>
  <si>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</si>
  <si>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</si>
  <si>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</si>
  <si>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</si>
  <si>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</si>
  <si>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</si>
  <si>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</si>
  <si>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</si>
  <si>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</si>
  <si>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</si>
  <si>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</si>
  <si>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</si>
  <si>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</si>
  <si>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</si>
  <si>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</si>
  <si>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</si>
  <si>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</si>
  <si>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</si>
  <si>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</si>
  <si>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</si>
  <si>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</si>
  <si>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</si>
  <si>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</si>
  <si>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</si>
  <si>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</si>
  <si>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</si>
  <si>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</si>
  <si>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</si>
  <si>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</si>
  <si>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</si>
  <si>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</si>
  <si>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</si>
  <si>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</si>
  <si>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</si>
  <si>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</si>
  <si>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</si>
  <si>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</si>
  <si>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</si>
  <si>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</si>
  <si>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</si>
  <si>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</si>
  <si>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</si>
  <si>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</si>
  <si>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</si>
  <si>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</si>
  <si>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</si>
  <si>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</si>
  <si>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</si>
  <si>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</si>
  <si>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</si>
  <si>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</si>
  <si>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</si>
  <si>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</si>
  <si>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</si>
  <si>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</si>
  <si>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</si>
  <si>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</si>
  <si>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</si>
  <si>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</si>
  <si>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</si>
  <si>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</si>
  <si>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</si>
  <si>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</si>
  <si>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</si>
  <si>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</si>
  <si>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</si>
  <si>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</si>
  <si>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</si>
  <si>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</si>
  <si>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</si>
  <si>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</si>
  <si>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</si>
  <si>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</si>
  <si>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</si>
  <si>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</si>
  <si>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</si>
  <si>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</si>
  <si>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</si>
  <si>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</si>
  <si>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</si>
  <si>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</si>
  <si>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</si>
  <si>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</si>
  <si>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</si>
  <si>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</si>
  <si>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</si>
  <si>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</si>
  <si>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</si>
  <si>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</si>
  <si>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</si>
  <si>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</si>
  <si>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</si>
  <si>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</si>
  <si>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</si>
  <si>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</si>
  <si>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</si>
  <si>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</si>
  <si>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</si>
  <si>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</si>
  <si>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</si>
  <si>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</si>
  <si>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</si>
  <si>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</si>
  <si>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</si>
  <si>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</si>
  <si>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</si>
  <si>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</si>
  <si>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</si>
  <si>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</si>
  <si>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</si>
  <si>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</si>
  <si>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</si>
  <si>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</si>
  <si>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</si>
  <si>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</si>
  <si>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</si>
  <si>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</si>
  <si>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</si>
  <si>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</si>
  <si>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</si>
  <si>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</si>
  <si>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</si>
  <si>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</si>
  <si>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</si>
  <si>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</si>
  <si>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</si>
  <si>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</si>
  <si>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</si>
  <si>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</si>
  <si>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</si>
  <si>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</si>
  <si>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</si>
  <si>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</si>
  <si>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</si>
  <si>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</si>
  <si>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</si>
  <si>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</si>
  <si>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</si>
  <si>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</si>
  <si>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</si>
  <si>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</si>
  <si>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KSP</t>
    <phoneticPr fontId="3" type="noConversion"/>
  </si>
  <si>
    <t>-</t>
    <phoneticPr fontId="3" type="noConversion"/>
  </si>
  <si>
    <t>[8:00] 짙은 구름으로 인한 관측 대기( 돔 내부 온도를 낮추기 위해 돔 전등을 끄고 창문을 열어 놓음)/ [10:00] 관측 재개</t>
    <phoneticPr fontId="3" type="noConversion"/>
  </si>
  <si>
    <t>[10:20] 짙은 구름으로 인한 관측 대기/ [11:19] 관측 재개</t>
    <phoneticPr fontId="3" type="noConversion"/>
  </si>
  <si>
    <t>[12:46] 짙은 구름으로 인한 관측 대기/ [15:37] 관측 재개</t>
    <phoneticPr fontId="3" type="noConversion"/>
  </si>
  <si>
    <t>NE</t>
    <phoneticPr fontId="3" type="noConversion"/>
  </si>
  <si>
    <t>SE</t>
    <phoneticPr fontId="3" type="noConversion"/>
  </si>
  <si>
    <t>ESE</t>
    <phoneticPr fontId="3" type="noConversion"/>
  </si>
  <si>
    <t>35s/25k 29s/28k</t>
    <phoneticPr fontId="3" type="noConversion"/>
  </si>
  <si>
    <t>10s/24k 8s/27k</t>
    <phoneticPr fontId="3" type="noConversion"/>
  </si>
  <si>
    <t>새로운 돔 셔터 프로그램 사용(이상 없음)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</si>
</sst>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P18" sqref="P1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46150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51.902587519025865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0.36458333333333331</v>
      </c>
      <c r="D9" s="8" t="s">
        <v>186</v>
      </c>
      <c r="E9" s="8">
        <v>6.2</v>
      </c>
      <c r="F9" s="8">
        <v>75.8</v>
      </c>
      <c r="G9" s="36" t="s">
        <v>190</v>
      </c>
      <c r="H9" s="8">
        <v>4.4000000000000004</v>
      </c>
      <c r="I9" s="36">
        <v>58.7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6</v>
      </c>
      <c r="F10" s="8">
        <v>80</v>
      </c>
      <c r="G10" s="36" t="s">
        <v>191</v>
      </c>
      <c r="H10" s="8">
        <v>3.1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0.80486111111111114</v>
      </c>
      <c r="D11" s="15">
        <v>3.5</v>
      </c>
      <c r="E11" s="15">
        <v>5.7</v>
      </c>
      <c r="F11" s="15">
        <v>79</v>
      </c>
      <c r="G11" s="36" t="s">
        <v>192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24.44027777777778</v>
      </c>
      <c r="D12" s="19">
        <f>AVERAGE(D9:D11)</f>
        <v>3.5</v>
      </c>
      <c r="E12" s="19">
        <f>AVERAGE(E9:E11)</f>
        <v>5.9666666666666659</v>
      </c>
      <c r="F12" s="20">
        <f>AVERAGE(F9:F11)</f>
        <v>78.266666666666666</v>
      </c>
      <c r="G12" s="21"/>
      <c r="H12" s="22">
        <f>AVERAGE(H9:H11)</f>
        <v>4.1000000000000005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0.30625000000000002</v>
      </c>
      <c r="D17" s="28">
        <v>0.30694444444444446</v>
      </c>
      <c r="E17" s="28">
        <v>0.41805555555555557</v>
      </c>
      <c r="F17" s="28">
        <v>0.49444444444444446</v>
      </c>
      <c r="G17" s="28">
        <v>0.8354166666666667</v>
      </c>
      <c r="H17" s="28"/>
      <c r="I17" s="28"/>
      <c r="J17" s="28"/>
      <c r="K17" s="28"/>
      <c r="L17" s="28"/>
      <c r="M17" s="28"/>
      <c r="N17" s="28"/>
      <c r="O17" s="28"/>
      <c r="P17" s="28">
        <v>0.85069444444444442</v>
      </c>
    </row>
    <row r="18" spans="2:16" ht="14.1" customHeight="1" x14ac:dyDescent="0.35">
      <c r="B18" s="35" t="s">
        <v>42</v>
      </c>
      <c r="C18" s="27">
        <v>18508</v>
      </c>
      <c r="D18" s="27">
        <v>18509</v>
      </c>
      <c r="E18" s="27">
        <v>18524</v>
      </c>
      <c r="F18" s="27">
        <v>18545</v>
      </c>
      <c r="G18" s="27">
        <v>18681</v>
      </c>
      <c r="H18" s="27"/>
      <c r="I18" s="27"/>
      <c r="J18" s="27"/>
      <c r="K18" s="27"/>
      <c r="L18" s="27"/>
      <c r="M18" s="27"/>
      <c r="N18" s="27"/>
      <c r="O18" s="27"/>
      <c r="P18" s="192">
        <v>18693</v>
      </c>
    </row>
    <row r="19" spans="2:16" ht="14.1" customHeight="1" thickBot="1" x14ac:dyDescent="0.4">
      <c r="B19" s="13" t="s">
        <v>43</v>
      </c>
      <c r="C19" s="29"/>
      <c r="D19" s="27">
        <v>18513</v>
      </c>
      <c r="E19" s="30">
        <v>18544</v>
      </c>
      <c r="F19" s="30">
        <v>18680</v>
      </c>
      <c r="G19" s="30">
        <v>18692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21</v>
      </c>
      <c r="F20" s="33">
        <f>IF(ISNUMBER(F18),F19-F18+1,"")</f>
        <v>136</v>
      </c>
      <c r="G20" s="33">
        <f>IF(ISNUMBER(G18),G19-G18+1,"")</f>
        <v>12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>
        <v>0.8354166666666667</v>
      </c>
      <c r="K24" s="106">
        <v>0.83680555555555558</v>
      </c>
      <c r="L24" s="36" t="s">
        <v>182</v>
      </c>
      <c r="M24" s="158" t="s">
        <v>193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>
        <v>0.84097222222222223</v>
      </c>
      <c r="K26" s="106">
        <v>0.84236111111111112</v>
      </c>
      <c r="L26" s="36" t="s">
        <v>176</v>
      </c>
      <c r="M26" s="155" t="s">
        <v>194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0.3125</v>
      </c>
      <c r="D30" s="43">
        <v>0.10694444444444444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0.44027777777777777</v>
      </c>
    </row>
    <row r="31" spans="2:16" ht="14.1" customHeight="1" x14ac:dyDescent="0.35">
      <c r="B31" s="37" t="s">
        <v>170</v>
      </c>
      <c r="C31" s="47">
        <v>0.32847222222222222</v>
      </c>
      <c r="D31" s="7">
        <v>0.10694444444444444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0.45624999999999999</v>
      </c>
    </row>
    <row r="32" spans="2:16" ht="14.1" customHeight="1" x14ac:dyDescent="0.35">
      <c r="B32" s="37" t="s">
        <v>65</v>
      </c>
      <c r="C32" s="49">
        <v>0.12152777777777778</v>
      </c>
      <c r="D32" s="50">
        <v>7.7083333333333337E-2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0.21944444444444447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0.20694444444444443</v>
      </c>
      <c r="D34" s="110">
        <f t="shared" ref="D34:P34" si="1">D31-D32-D33</f>
        <v>2.9861111111111102E-2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0.23680555555555552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187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189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659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-158.80000000000001</v>
      </c>
      <c r="D72" s="60">
        <v>-161.1</v>
      </c>
      <c r="E72" s="100" t="s">
        <v>118</v>
      </c>
      <c r="F72" s="60">
        <v>22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-154.6</v>
      </c>
      <c r="D73" s="60">
        <v>-157.30000000000001</v>
      </c>
      <c r="E73" s="102" t="s">
        <v>122</v>
      </c>
      <c r="F73" s="61">
        <v>32.9</v>
      </c>
      <c r="G73" s="61">
        <v>33.299999999999997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-205.3</v>
      </c>
      <c r="D74" s="60">
        <v>-203.9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-122.5</v>
      </c>
      <c r="D75" s="60">
        <v>-129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33.200000000000003</v>
      </c>
      <c r="D76" s="60">
        <v>30.9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</v>
      </c>
      <c r="D77" s="60">
        <v>29.4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</v>
      </c>
      <c r="D78" s="60">
        <v>24.5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</v>
      </c>
      <c r="D79" s="60">
        <v>23</v>
      </c>
      <c r="E79" s="100" t="s">
        <v>152</v>
      </c>
      <c r="F79" s="60">
        <v>18.100000000000001</v>
      </c>
      <c r="G79" s="60">
        <v>8.3000000000000007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1.52E-5</v>
      </c>
      <c r="D80" s="64">
        <v>1.2799999999999999E-5</v>
      </c>
      <c r="E80" s="102" t="s">
        <v>157</v>
      </c>
      <c r="F80" s="61">
        <v>42.9</v>
      </c>
      <c r="G80" s="61">
        <v>65.900000000000006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195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2026-05-09T19:49:29Z</dcterms:modified>
</cp:coreProperties>
</file>