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C5FAD057-B957-43B8-BD20-9E14299F2EF5}" xr6:coauthVersionLast="47" xr6:coauthVersionMax="47" xr10:uidLastSave="{00000000-0000-0000-0000-000000000000}"/>
  <bookViews>
    <workbookView xWindow="61740" yWindow="6072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<sst xmlns="http://schemas.openxmlformats.org/spreadsheetml/2006/main" count="209" uniqueCount="196">
  <si>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</si>
  <si>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</si>
  <si>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</si>
  <si>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</si>
  <si>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</si>
  <si>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</si>
  <si>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</si>
  <si>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</si>
  <si>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</si>
  <si>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</si>
  <si>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</si>
  <si>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</si>
  <si>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</si>
  <si>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</si>
  <si>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</si>
  <si>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</si>
  <si>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</si>
  <si>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</si>
  <si>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</si>
  <si>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</si>
  <si>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</si>
  <si>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</si>
  <si>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</si>
  <si>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</si>
  <si>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</si>
  <si>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</si>
  <si>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</si>
  <si>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</si>
  <si>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</si>
  <si>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</si>
  <si>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</si>
  <si>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</si>
  <si>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</si>
  <si>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</si>
  <si>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</si>
  <si>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</si>
  <si>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</si>
  <si>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</si>
  <si>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</si>
  <si>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</si>
  <si>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</si>
  <si>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</si>
  <si>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</si>
  <si>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</si>
  <si>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</si>
  <si>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</si>
  <si>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</si>
  <si>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</si>
  <si>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</si>
  <si>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</si>
  <si>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</si>
  <si>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</si>
  <si>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</si>
  <si>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</si>
  <si>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</si>
  <si>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</si>
  <si>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</si>
  <si>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</si>
  <si>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</si>
  <si>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</si>
  <si>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</si>
  <si>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</si>
  <si>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</si>
  <si>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</si>
  <si>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</si>
  <si>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</si>
  <si>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</si>
  <si>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</si>
  <si>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</si>
  <si>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</si>
  <si>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</si>
  <si>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</si>
  <si>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</si>
  <si>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</si>
  <si>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</si>
  <si>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</si>
  <si>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</si>
  <si>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</si>
  <si>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</si>
  <si>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</si>
  <si>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</si>
  <si>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</si>
  <si>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</si>
  <si>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</si>
  <si>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</si>
  <si>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</si>
  <si>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</si>
  <si>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</si>
  <si>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</si>
  <si>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</si>
  <si>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</si>
  <si>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</si>
  <si>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</si>
  <si>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</si>
  <si>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</si>
  <si>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</si>
  <si>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</si>
  <si>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</si>
  <si>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</si>
  <si>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</si>
  <si>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</si>
  <si>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</si>
  <si>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</si>
  <si>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</si>
  <si>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</si>
  <si>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</si>
  <si>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</si>
  <si>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</si>
  <si>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</si>
  <si>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</si>
  <si>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</si>
  <si>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</si>
  <si>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</si>
  <si>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</si>
  <si>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</si>
  <si>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</si>
  <si>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</si>
  <si>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</si>
  <si>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</si>
  <si>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</si>
  <si>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</si>
  <si>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</si>
  <si>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</si>
  <si>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</si>
  <si>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</si>
  <si>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</si>
  <si>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</si>
  <si>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</si>
  <si>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</si>
  <si>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</si>
  <si>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</si>
  <si>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</si>
  <si>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</si>
  <si>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</si>
  <si>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</si>
  <si>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</si>
  <si>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</si>
  <si>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</si>
  <si>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</si>
  <si>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</si>
  <si>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</si>
  <si>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</si>
  <si>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</si>
  <si>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</si>
  <si>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</si>
  <si>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</si>
  <si>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</si>
  <si>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</si>
  <si>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</si>
  <si>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</si>
  <si>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</si>
  <si>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</si>
  <si>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</si>
  <si>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</si>
  <si>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</si>
  <si>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</si>
  <si>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</si>
  <si>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</si>
  <si>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</si>
  <si>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</si>
  <si>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</si>
  <si>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</si>
  <si>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</si>
  <si>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</si>
  <si>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</si>
  <si>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</si>
  <si>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</si>
  <si>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</si>
  <si>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</si>
  <si>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</si>
  <si>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</si>
  <si>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</si>
  <si>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</si>
  <si>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</si>
  <si>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</si>
  <si>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</si>
  <si>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</si>
  <si>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</si>
  <si>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</si>
  <si>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</si>
  <si>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</si>
  <si>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</si>
  <si>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</si>
  <si>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</si>
  <si>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</si>
  <si>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신가은</t>
    <phoneticPr fontId="3" type="noConversion"/>
  </si>
  <si>
    <t>월령 40% 이상으로 방풍막 연결</t>
    <phoneticPr fontId="3" type="noConversion"/>
  </si>
  <si>
    <t>ENG-KSP</t>
    <phoneticPr fontId="3" type="noConversion"/>
  </si>
  <si>
    <t>5s/25k 8s/28k 10s/25k 12s/22k</t>
    <phoneticPr fontId="3" type="noConversion"/>
  </si>
  <si>
    <t>8s/29k 9s/25k 11s/23k 13s/21k</t>
    <phoneticPr fontId="3" type="noConversion"/>
  </si>
  <si>
    <t>M_018431</t>
    <phoneticPr fontId="3" type="noConversion"/>
  </si>
  <si>
    <t>M_018431 ICS crash로 영상 없음</t>
    <phoneticPr fontId="3" type="noConversion"/>
  </si>
  <si>
    <t>N</t>
    <phoneticPr fontId="3" type="noConversion"/>
  </si>
  <si>
    <t>SSW</t>
    <phoneticPr fontId="3" type="noConversion"/>
  </si>
  <si>
    <t>SE</t>
    <phoneticPr fontId="3" type="noConversion"/>
  </si>
  <si>
    <t>UT 17시부터 간헐적으로 맞바람(SW~SSW) 및 평균 10~15m/s 풍속의 영향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</si>
</sst>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1" zoomScale="145" zoomScaleNormal="145" workbookViewId="0">
      <selection activeCell="K66" sqref="K6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46149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0.36458333333333331</v>
      </c>
      <c r="D9" s="8">
        <v>2.8</v>
      </c>
      <c r="E9" s="8">
        <v>2.7</v>
      </c>
      <c r="F9" s="8">
        <v>54.2</v>
      </c>
      <c r="G9" s="36" t="s">
        <v>192</v>
      </c>
      <c r="H9" s="8">
        <v>0.7</v>
      </c>
      <c r="I9" s="36">
        <v>68.900000000000006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1.5</v>
      </c>
      <c r="F10" s="8">
        <v>63.3</v>
      </c>
      <c r="G10" s="36" t="s">
        <v>193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0.8041666666666667</v>
      </c>
      <c r="D11" s="15">
        <v>1.9</v>
      </c>
      <c r="E11" s="15">
        <v>1.5</v>
      </c>
      <c r="F11" s="15">
        <v>75.099999999999994</v>
      </c>
      <c r="G11" s="36" t="s">
        <v>194</v>
      </c>
      <c r="H11" s="15">
        <v>6.8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24.439583333333335</v>
      </c>
      <c r="D12" s="19">
        <f>AVERAGE(D9:D11)</f>
        <v>2.0333333333333332</v>
      </c>
      <c r="E12" s="19">
        <f>AVERAGE(E9:E11)</f>
        <v>1.9000000000000001</v>
      </c>
      <c r="F12" s="20">
        <f>AVERAGE(F9:F11)</f>
        <v>64.2</v>
      </c>
      <c r="G12" s="21"/>
      <c r="H12" s="22">
        <f>AVERAGE(H9:H11)</f>
        <v>3.1999999999999997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0.30486111111111114</v>
      </c>
      <c r="D17" s="28">
        <v>0.30555555555555558</v>
      </c>
      <c r="E17" s="28">
        <v>0.34305555555555556</v>
      </c>
      <c r="F17" s="28">
        <v>0.36458333333333331</v>
      </c>
      <c r="G17" s="28">
        <v>0.38750000000000001</v>
      </c>
      <c r="H17" s="28">
        <v>0.49791666666666667</v>
      </c>
      <c r="I17" s="28">
        <v>0.82916666666666672</v>
      </c>
      <c r="J17" s="28"/>
      <c r="K17" s="28"/>
      <c r="L17" s="28"/>
      <c r="M17" s="28"/>
      <c r="N17" s="28"/>
      <c r="O17" s="28"/>
      <c r="P17" s="28">
        <v>0.83263888888888893</v>
      </c>
    </row>
    <row r="18" spans="2:16" ht="14.1" customHeight="1" x14ac:dyDescent="0.35">
      <c r="B18" s="35" t="s">
        <v>42</v>
      </c>
      <c r="C18" s="27">
        <v>18167</v>
      </c>
      <c r="D18" s="27">
        <v>18168</v>
      </c>
      <c r="E18" s="27">
        <v>18188</v>
      </c>
      <c r="F18" s="27">
        <v>18201</v>
      </c>
      <c r="G18" s="27">
        <v>18215</v>
      </c>
      <c r="H18" s="27">
        <v>18287</v>
      </c>
      <c r="I18" s="27">
        <v>18502</v>
      </c>
      <c r="J18" s="27"/>
      <c r="K18" s="27"/>
      <c r="L18" s="27"/>
      <c r="M18" s="27"/>
      <c r="N18" s="27"/>
      <c r="O18" s="27"/>
      <c r="P18" s="27">
        <v>18507</v>
      </c>
    </row>
    <row r="19" spans="2:16" ht="14.1" customHeight="1" thickBot="1" x14ac:dyDescent="0.4">
      <c r="B19" s="13" t="s">
        <v>43</v>
      </c>
      <c r="C19" s="29"/>
      <c r="D19" s="27">
        <v>18180</v>
      </c>
      <c r="E19" s="30">
        <v>18200</v>
      </c>
      <c r="F19" s="30">
        <v>18214</v>
      </c>
      <c r="G19" s="30">
        <v>18286</v>
      </c>
      <c r="H19" s="30">
        <v>18501</v>
      </c>
      <c r="I19" s="30">
        <v>18506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13</v>
      </c>
      <c r="F20" s="33">
        <f>IF(ISNUMBER(F18),F19-F18+1,"")</f>
        <v>14</v>
      </c>
      <c r="G20" s="33">
        <f>IF(ISNUMBER(G18),G19-G18+1,"")</f>
        <v>72</v>
      </c>
      <c r="H20" s="33">
        <f>IF(ISNUMBER(H18),H19-H18+1,"")</f>
        <v>215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>
        <v>0.32361111111111113</v>
      </c>
      <c r="D24" s="106">
        <v>0.32569444444444445</v>
      </c>
      <c r="E24" s="113" t="s">
        <v>178</v>
      </c>
      <c r="F24" s="155" t="s">
        <v>188</v>
      </c>
      <c r="G24" s="155"/>
      <c r="H24" s="155"/>
      <c r="I24" s="155"/>
      <c r="J24" s="106"/>
      <c r="K24" s="106"/>
      <c r="L24" s="36" t="s">
        <v>182</v>
      </c>
      <c r="M24" s="158"/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>
        <v>0.32708333333333334</v>
      </c>
      <c r="D26" s="106">
        <v>0.3298611111111111</v>
      </c>
      <c r="E26" s="113" t="s">
        <v>165</v>
      </c>
      <c r="F26" s="155" t="s">
        <v>189</v>
      </c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0.30902777777777779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0.10972222222222222</v>
      </c>
      <c r="P30" s="46">
        <f>SUM(C30:J30,L30:N30)</f>
        <v>0.3298611111111111</v>
      </c>
    </row>
    <row r="31" spans="2:16" ht="14.1" customHeight="1" x14ac:dyDescent="0.35">
      <c r="B31" s="37" t="s">
        <v>170</v>
      </c>
      <c r="C31" s="47">
        <v>0.32916666666666666</v>
      </c>
      <c r="D31" s="7">
        <v>0.10972222222222222</v>
      </c>
      <c r="E31" s="7"/>
      <c r="F31" s="7"/>
      <c r="G31" s="7"/>
      <c r="H31" s="7"/>
      <c r="I31" s="7"/>
      <c r="J31" s="7">
        <v>2.0833333333333332E-2</v>
      </c>
      <c r="K31" s="7">
        <v>1.9444444444444445E-2</v>
      </c>
      <c r="L31" s="7"/>
      <c r="M31" s="7"/>
      <c r="N31" s="7"/>
      <c r="O31" s="48"/>
      <c r="P31" s="46">
        <f>SUM(C31:N31)</f>
        <v>0.47916666666666663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0.32916666666666666</v>
      </c>
      <c r="D34" s="110">
        <f t="shared" ref="D34:P34" si="1">D31-D32-D33</f>
        <v>0.10972222222222222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0.47916666666666663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 t="s">
        <v>190</v>
      </c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191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539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-159.476</v>
      </c>
      <c r="D72" s="60">
        <v>-162.50800000000001</v>
      </c>
      <c r="E72" s="100" t="s">
        <v>118</v>
      </c>
      <c r="F72" s="60">
        <v>21.6</v>
      </c>
      <c r="G72" s="60">
        <v>21.5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-155.45400000000001</v>
      </c>
      <c r="D73" s="60">
        <v>-159.03100000000001</v>
      </c>
      <c r="E73" s="102" t="s">
        <v>122</v>
      </c>
      <c r="F73" s="61">
        <v>26</v>
      </c>
      <c r="G73" s="61">
        <v>26.7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-196.59700000000001</v>
      </c>
      <c r="D74" s="60">
        <v>-208.06800000000001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-124.27200000000001</v>
      </c>
      <c r="D75" s="60">
        <v>-132.33600000000001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32.283000000000001</v>
      </c>
      <c r="D76" s="60">
        <v>28.64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30.236000000000001</v>
      </c>
      <c r="D77" s="60">
        <v>27.670999999999999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25.251000000000001</v>
      </c>
      <c r="D78" s="60">
        <v>22.856999999999999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23.66</v>
      </c>
      <c r="D79" s="60">
        <v>21.623000000000001</v>
      </c>
      <c r="E79" s="100" t="s">
        <v>152</v>
      </c>
      <c r="F79" s="60">
        <v>15.6</v>
      </c>
      <c r="G79" s="60">
        <v>3.5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2.0400000000000001E-5</v>
      </c>
      <c r="D80" s="64">
        <v>1.1E-5</v>
      </c>
      <c r="E80" s="102" t="s">
        <v>157</v>
      </c>
      <c r="F80" s="61">
        <v>34</v>
      </c>
      <c r="G80" s="61">
        <v>77.099999999999994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186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2026-05-07T20:12:45Z</dcterms:modified>
</cp:coreProperties>
</file>