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A0D05CCE-D113-44BF-951D-F75D2E043712}" xr6:coauthVersionLast="47" xr6:coauthVersionMax="47" xr10:uidLastSave="{00000000-0000-0000-0000-000000000000}"/>
  <bookViews>
    <workbookView xWindow="57276" yWindow="4020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<sst xmlns="http://schemas.openxmlformats.org/spreadsheetml/2006/main" count="212" uniqueCount="199">
  <si>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</si>
  <si>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</si>
  <si>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</si>
  <si>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</si>
  <si>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</si>
  <si>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</si>
  <si>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</si>
  <si>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</si>
  <si>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</si>
  <si>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</si>
  <si>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</si>
  <si>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</si>
  <si>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</si>
  <si>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</si>
  <si>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</si>
  <si>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</si>
  <si>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</si>
  <si>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</si>
  <si>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</si>
  <si>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</si>
  <si>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</si>
  <si>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</si>
  <si>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</si>
  <si>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</si>
  <si>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</si>
  <si>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</si>
  <si>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</si>
  <si>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</si>
  <si>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</si>
  <si>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</si>
  <si>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</si>
  <si>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</si>
  <si>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</si>
  <si>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</si>
  <si>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</si>
  <si>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</si>
  <si>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</si>
  <si>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</si>
  <si>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</si>
  <si>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</si>
  <si>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</si>
  <si>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</si>
  <si>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</si>
  <si>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</si>
  <si>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</si>
  <si>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</si>
  <si>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</si>
  <si>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</si>
  <si>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</si>
  <si>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</si>
  <si>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</si>
  <si>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</si>
  <si>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</si>
  <si>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</si>
  <si>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</si>
  <si>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</si>
  <si>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</si>
  <si>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</si>
  <si>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</si>
  <si>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</si>
  <si>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</si>
  <si>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</si>
  <si>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</si>
  <si>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</si>
  <si>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</si>
  <si>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</si>
  <si>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</si>
  <si>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</si>
  <si>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</si>
  <si>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</si>
  <si>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</si>
  <si>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</si>
  <si>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</si>
  <si>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</si>
  <si>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</si>
  <si>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</si>
  <si>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</si>
  <si>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</si>
  <si>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</si>
  <si>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</si>
  <si>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</si>
  <si>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</si>
  <si>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</si>
  <si>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</si>
  <si>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</si>
  <si>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</si>
  <si>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</si>
  <si>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</si>
  <si>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</si>
  <si>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</si>
  <si>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</si>
  <si>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</si>
  <si>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</si>
  <si>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</si>
  <si>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</si>
  <si>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</si>
  <si>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</si>
  <si>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</si>
  <si>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</si>
  <si>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</si>
  <si>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</si>
  <si>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</si>
  <si>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</si>
  <si>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</si>
  <si>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</si>
  <si>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</si>
  <si>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</si>
  <si>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</si>
  <si>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</si>
  <si>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</si>
  <si>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</si>
  <si>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</si>
  <si>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</si>
  <si>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</si>
  <si>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</si>
  <si>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</si>
  <si>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</si>
  <si>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</si>
  <si>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</si>
  <si>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</si>
  <si>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</si>
  <si>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</si>
  <si>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</si>
  <si>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</si>
  <si>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</si>
  <si>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</si>
  <si>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</si>
  <si>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</si>
  <si>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</si>
  <si>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</si>
  <si>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</si>
  <si>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</si>
  <si>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</si>
  <si>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</si>
  <si>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</si>
  <si>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</si>
  <si>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</si>
  <si>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</si>
  <si>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</si>
  <si>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</si>
  <si>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</si>
  <si>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</si>
  <si>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</si>
  <si>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</si>
  <si>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</si>
  <si>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</si>
  <si>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</si>
  <si>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</si>
  <si>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</si>
  <si>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</si>
  <si>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</si>
  <si>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</si>
  <si>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</si>
  <si>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</si>
  <si>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</si>
  <si>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</si>
  <si>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</si>
  <si>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</si>
  <si>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</si>
  <si>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</si>
  <si>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</si>
  <si>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</si>
  <si>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</si>
  <si>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</si>
  <si>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</si>
  <si>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</si>
  <si>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</si>
  <si>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</si>
  <si>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</si>
  <si>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</si>
  <si>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</si>
  <si>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</si>
  <si>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</si>
  <si>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</si>
  <si>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</si>
  <si>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</si>
  <si>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</si>
  <si>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</si>
  <si>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</si>
  <si>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</si>
  <si>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</si>
  <si>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</si>
  <si>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</si>
  <si>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LSST</t>
    <phoneticPr fontId="3" type="noConversion"/>
  </si>
  <si>
    <t>TMT</t>
    <phoneticPr fontId="3" type="noConversion"/>
  </si>
  <si>
    <t>신가은</t>
    <phoneticPr fontId="3" type="noConversion"/>
  </si>
  <si>
    <t>월령 40% 이상으로 방풍막 연결</t>
    <phoneticPr fontId="3" type="noConversion"/>
  </si>
  <si>
    <t>ENG-KSP</t>
    <phoneticPr fontId="3" type="noConversion"/>
  </si>
  <si>
    <t>I_018017</t>
    <phoneticPr fontId="3" type="noConversion"/>
  </si>
  <si>
    <t>I_018017 filter I값 누락됨</t>
    <phoneticPr fontId="3" type="noConversion"/>
  </si>
  <si>
    <t>F_018019-018020</t>
    <phoneticPr fontId="3" type="noConversion"/>
  </si>
  <si>
    <t>M_018052-018053:N</t>
    <phoneticPr fontId="3" type="noConversion"/>
  </si>
  <si>
    <t>UT 11:30부터 관측 위치 옅은 구름 영향 있음</t>
    <phoneticPr fontId="3" type="noConversion"/>
  </si>
  <si>
    <t>[14:55] 높은 습도(VAISALA 80% / 2.3m 95%)로 인한 관측 대기 / [18:30] 짙은 구름 및 높은 습도(VAISALA 85% / SkyMapper 91%)로 인한 관측 종료</t>
    <phoneticPr fontId="3" type="noConversion"/>
  </si>
  <si>
    <t>-</t>
    <phoneticPr fontId="3" type="noConversion"/>
  </si>
  <si>
    <t>SW</t>
    <phoneticPr fontId="3" type="noConversion"/>
  </si>
  <si>
    <t>SE</t>
    <phoneticPr fontId="3" type="noConversion"/>
  </si>
  <si>
    <t>S</t>
    <phoneticPr fontId="3" type="noConversion"/>
  </si>
  <si>
    <t>[9:40] 초점 조정을 하지 않았으나 gmon 그래프에서 초점선이 위로 튀어버림 (F_018019-018020)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</si>
</sst>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20" fontId="5" fillId="2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5" zoomScale="145" zoomScaleNormal="145" workbookViewId="0">
      <selection activeCell="B46" sqref="B46:P46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46148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59.426847662141782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0.36527777777777776</v>
      </c>
      <c r="D9" s="8">
        <v>3.2</v>
      </c>
      <c r="E9" s="8">
        <v>11.1</v>
      </c>
      <c r="F9" s="8">
        <v>50.7</v>
      </c>
      <c r="G9" s="36" t="s">
        <v>195</v>
      </c>
      <c r="H9" s="8">
        <v>2.5</v>
      </c>
      <c r="I9" s="36">
        <v>78.3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2.5</v>
      </c>
      <c r="E10" s="8">
        <v>6.9</v>
      </c>
      <c r="F10" s="8">
        <v>74.900000000000006</v>
      </c>
      <c r="G10" s="36" t="s">
        <v>197</v>
      </c>
      <c r="H10" s="8">
        <v>1.5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0.77083333333333337</v>
      </c>
      <c r="D11" s="15" t="s">
        <v>194</v>
      </c>
      <c r="E11" s="15">
        <v>4.8</v>
      </c>
      <c r="F11" s="15">
        <v>85.7</v>
      </c>
      <c r="G11" s="36" t="s">
        <v>196</v>
      </c>
      <c r="H11" s="15">
        <v>1.5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24.405555555555555</v>
      </c>
      <c r="D12" s="19">
        <f>AVERAGE(D9:D11)</f>
        <v>2.85</v>
      </c>
      <c r="E12" s="19">
        <f>AVERAGE(E9:E11)</f>
        <v>7.6000000000000005</v>
      </c>
      <c r="F12" s="20">
        <f>AVERAGE(F9:F11)</f>
        <v>70.433333333333337</v>
      </c>
      <c r="G12" s="21"/>
      <c r="H12" s="22">
        <f>AVERAGE(H9:H11)</f>
        <v>1.8333333333333333</v>
      </c>
      <c r="I12" s="23"/>
      <c r="J12" s="24">
        <f>AVERAGE(J9:J11)</f>
        <v>4.666666666666667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184</v>
      </c>
      <c r="F16" s="27" t="s">
        <v>183</v>
      </c>
      <c r="G16" s="27" t="s">
        <v>187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0.30972222222222223</v>
      </c>
      <c r="D17" s="28">
        <v>0.31111111111111112</v>
      </c>
      <c r="E17" s="28">
        <v>0.34305555555555556</v>
      </c>
      <c r="F17" s="28">
        <v>0.36458333333333331</v>
      </c>
      <c r="G17" s="28">
        <v>0.38680555555555557</v>
      </c>
      <c r="H17" s="28">
        <v>0.50208333333333333</v>
      </c>
      <c r="I17" s="28">
        <v>0.77500000000000002</v>
      </c>
      <c r="J17" s="28"/>
      <c r="K17" s="28"/>
      <c r="L17" s="28"/>
      <c r="M17" s="28"/>
      <c r="N17" s="28"/>
      <c r="O17" s="28"/>
      <c r="P17" s="28">
        <v>0.77847222222222223</v>
      </c>
    </row>
    <row r="18" spans="2:16" ht="14.1" customHeight="1" x14ac:dyDescent="0.35">
      <c r="B18" s="35" t="s">
        <v>42</v>
      </c>
      <c r="C18" s="27">
        <v>17970</v>
      </c>
      <c r="D18" s="27">
        <v>17971</v>
      </c>
      <c r="E18" s="27">
        <v>17982</v>
      </c>
      <c r="F18" s="27">
        <v>17995</v>
      </c>
      <c r="G18" s="27">
        <v>18009</v>
      </c>
      <c r="H18" s="27">
        <v>18082</v>
      </c>
      <c r="I18" s="27">
        <v>18161</v>
      </c>
      <c r="J18" s="27"/>
      <c r="K18" s="27"/>
      <c r="L18" s="27"/>
      <c r="M18" s="27"/>
      <c r="N18" s="27"/>
      <c r="O18" s="27"/>
      <c r="P18" s="27">
        <v>18166</v>
      </c>
    </row>
    <row r="19" spans="2:16" ht="14.1" customHeight="1" thickBot="1" x14ac:dyDescent="0.4">
      <c r="B19" s="13" t="s">
        <v>43</v>
      </c>
      <c r="C19" s="29"/>
      <c r="D19" s="27">
        <v>17975</v>
      </c>
      <c r="E19" s="30">
        <v>17994</v>
      </c>
      <c r="F19" s="30">
        <v>18008</v>
      </c>
      <c r="G19" s="30">
        <v>18081</v>
      </c>
      <c r="H19" s="30">
        <v>18160</v>
      </c>
      <c r="I19" s="192">
        <v>18165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13</v>
      </c>
      <c r="F20" s="33">
        <f>IF(ISNUMBER(F18),F19-F18+1,"")</f>
        <v>14</v>
      </c>
      <c r="G20" s="33">
        <f>IF(ISNUMBER(G18),G19-G18+1,"")</f>
        <v>73</v>
      </c>
      <c r="H20" s="33">
        <f>IF(ISNUMBER(H18),H19-H18+1,"")</f>
        <v>79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178</v>
      </c>
      <c r="F24" s="162"/>
      <c r="G24" s="162"/>
      <c r="H24" s="162"/>
      <c r="I24" s="162"/>
      <c r="J24" s="106"/>
      <c r="K24" s="106"/>
      <c r="L24" s="36" t="s">
        <v>182</v>
      </c>
      <c r="M24" s="165"/>
      <c r="N24" s="166"/>
      <c r="O24" s="166"/>
      <c r="P24" s="167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176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0.30625000000000002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0.11180555555555556</v>
      </c>
      <c r="P30" s="46">
        <f>SUM(C30:J30,L30:N30)</f>
        <v>0.32708333333333334</v>
      </c>
    </row>
    <row r="31" spans="2:16" ht="14.1" customHeight="1" x14ac:dyDescent="0.35">
      <c r="B31" s="37" t="s">
        <v>170</v>
      </c>
      <c r="C31" s="47">
        <v>0.30625000000000002</v>
      </c>
      <c r="D31" s="7">
        <v>0.11388888888888889</v>
      </c>
      <c r="E31" s="7"/>
      <c r="F31" s="7"/>
      <c r="G31" s="7"/>
      <c r="H31" s="7"/>
      <c r="I31" s="7"/>
      <c r="J31" s="7">
        <v>2.0833333333333332E-2</v>
      </c>
      <c r="K31" s="7">
        <v>1.9444444444444445E-2</v>
      </c>
      <c r="L31" s="7"/>
      <c r="M31" s="7"/>
      <c r="N31" s="7"/>
      <c r="O31" s="48"/>
      <c r="P31" s="46">
        <f>SUM(C31:N31)</f>
        <v>0.46041666666666664</v>
      </c>
    </row>
    <row r="32" spans="2:16" ht="14.1" customHeight="1" x14ac:dyDescent="0.35">
      <c r="B32" s="37" t="s">
        <v>65</v>
      </c>
      <c r="C32" s="49">
        <v>0.18680555555555556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0.18680555555555556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0.11944444444444446</v>
      </c>
      <c r="D34" s="110">
        <f t="shared" ref="D34:P34" si="1">D31-D32-D33</f>
        <v>0.11388888888888889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2.0833333333333332E-2</v>
      </c>
      <c r="K34" s="110">
        <f t="shared" si="1"/>
        <v>1.9444444444444445E-2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0.27361111111111108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 t="s">
        <v>188</v>
      </c>
      <c r="D36" s="153"/>
      <c r="E36" s="152" t="s">
        <v>190</v>
      </c>
      <c r="F36" s="153"/>
      <c r="G36" s="152" t="s">
        <v>191</v>
      </c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189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 t="s">
        <v>198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192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 t="s">
        <v>193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181</v>
      </c>
      <c r="C54" s="125"/>
      <c r="D54" s="125"/>
      <c r="E54" s="125"/>
      <c r="F54" s="112">
        <v>344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-157.875</v>
      </c>
      <c r="D72" s="60">
        <v>-160.81</v>
      </c>
      <c r="E72" s="100" t="s">
        <v>118</v>
      </c>
      <c r="F72" s="60">
        <v>22.4</v>
      </c>
      <c r="G72" s="60">
        <v>21.8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-152.947</v>
      </c>
      <c r="D73" s="60">
        <v>-157.01900000000001</v>
      </c>
      <c r="E73" s="102" t="s">
        <v>122</v>
      </c>
      <c r="F73" s="61">
        <v>33.299999999999997</v>
      </c>
      <c r="G73" s="61">
        <v>35.1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-201.52099999999999</v>
      </c>
      <c r="D74" s="60">
        <v>-203.41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-118.664</v>
      </c>
      <c r="D75" s="60">
        <v>-127.871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34.942</v>
      </c>
      <c r="D76" s="60">
        <v>31.109000000000002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32.307000000000002</v>
      </c>
      <c r="D77" s="60">
        <v>29.609000000000002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27.326000000000001</v>
      </c>
      <c r="D78" s="60">
        <v>24.687000000000001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25.617999999999999</v>
      </c>
      <c r="D79" s="60">
        <v>23.265000000000001</v>
      </c>
      <c r="E79" s="100" t="s">
        <v>152</v>
      </c>
      <c r="F79" s="60">
        <v>23.3</v>
      </c>
      <c r="G79" s="60">
        <v>10.199999999999999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1.5699999999999999E-5</v>
      </c>
      <c r="D80" s="64">
        <v>1.34E-5</v>
      </c>
      <c r="E80" s="102" t="s">
        <v>157</v>
      </c>
      <c r="F80" s="61">
        <v>32.9</v>
      </c>
      <c r="G80" s="61">
        <v>67.099999999999994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186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68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70"/>
    </row>
    <row r="88" spans="2:16" ht="15" customHeight="1" x14ac:dyDescent="0.35">
      <c r="B88" s="177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3"/>
    </row>
    <row r="89" spans="2:16" ht="15" customHeight="1" x14ac:dyDescent="0.35">
      <c r="B89" s="171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3"/>
    </row>
    <row r="90" spans="2:16" ht="15" customHeight="1" x14ac:dyDescent="0.35">
      <c r="B90" s="171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3"/>
    </row>
    <row r="91" spans="2:16" ht="15" customHeight="1" x14ac:dyDescent="0.35"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3"/>
    </row>
    <row r="92" spans="2:16" ht="15" customHeight="1" x14ac:dyDescent="0.35">
      <c r="B92" s="171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3"/>
    </row>
    <row r="93" spans="2:16" ht="15" customHeight="1" x14ac:dyDescent="0.35">
      <c r="B93" s="171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3"/>
    </row>
    <row r="94" spans="2:16" ht="15" customHeight="1" x14ac:dyDescent="0.35">
      <c r="B94" s="171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3"/>
    </row>
    <row r="95" spans="2:16" ht="15" customHeight="1" x14ac:dyDescent="0.35">
      <c r="B95" s="178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3"/>
    </row>
    <row r="96" spans="2:16" ht="15" customHeight="1" x14ac:dyDescent="0.35">
      <c r="B96" s="171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3"/>
    </row>
    <row r="97" spans="2:16" ht="15" customHeight="1" x14ac:dyDescent="0.35">
      <c r="B97" s="171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3"/>
    </row>
    <row r="98" spans="2:16" ht="15" customHeight="1" x14ac:dyDescent="0.35">
      <c r="B98" s="171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3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2026-05-06T18:52:23Z</dcterms:modified>
</cp:coreProperties>
</file>