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7476F6AA-9B4B-483D-BD8F-412033C056DF}" xr6:coauthVersionLast="47" xr6:coauthVersionMax="47" xr10:uidLastSave="{00000000-0000-0000-0000-000000000000}"/>
  <bookViews>
    <workbookView xWindow="48144" yWindow="394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<sst xmlns="http://schemas.openxmlformats.org/spreadsheetml/2006/main" count="215" uniqueCount="202">
  <si>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</si>
  <si>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</si>
  <si>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</si>
  <si>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</si>
  <si>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</si>
  <si>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</si>
  <si>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</si>
  <si>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</si>
  <si>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</si>
  <si>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</si>
  <si>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</si>
  <si>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</si>
  <si>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</si>
  <si>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</si>
  <si>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</si>
  <si>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</si>
  <si>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</si>
  <si>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</si>
  <si>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</si>
  <si>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</si>
  <si>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</si>
  <si>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</si>
  <si>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</si>
  <si>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</si>
  <si>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</si>
  <si>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</si>
  <si>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</si>
  <si>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</si>
  <si>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</si>
  <si>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</si>
  <si>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</si>
  <si>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</si>
  <si>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</si>
  <si>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</si>
  <si>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</si>
  <si>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</si>
  <si>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</si>
  <si>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</si>
  <si>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</si>
  <si>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</si>
  <si>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</si>
  <si>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</si>
  <si>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</si>
  <si>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</si>
  <si>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</si>
  <si>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</si>
  <si>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</si>
  <si>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</si>
  <si>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</si>
  <si>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</si>
  <si>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</si>
  <si>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</si>
  <si>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</si>
  <si>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</si>
  <si>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</si>
  <si>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</si>
  <si>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</si>
  <si>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</si>
  <si>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</si>
  <si>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</si>
  <si>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</si>
  <si>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</si>
  <si>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</si>
  <si>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</si>
  <si>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</si>
  <si>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</si>
  <si>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</si>
  <si>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</si>
  <si>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</si>
  <si>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</si>
  <si>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</si>
  <si>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</si>
  <si>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</si>
  <si>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</si>
  <si>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</si>
  <si>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</si>
  <si>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</si>
  <si>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</si>
  <si>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</si>
  <si>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</si>
  <si>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</si>
  <si>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</si>
  <si>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</si>
  <si>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</si>
  <si>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</si>
  <si>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</si>
  <si>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</si>
  <si>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</si>
  <si>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</si>
  <si>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</si>
  <si>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</si>
  <si>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</si>
  <si>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</si>
  <si>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</si>
  <si>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</si>
  <si>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</si>
  <si>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</si>
  <si>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</si>
  <si>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</si>
  <si>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</si>
  <si>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</si>
  <si>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</si>
  <si>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</si>
  <si>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</si>
  <si>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</si>
  <si>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</si>
  <si>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</si>
  <si>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</si>
  <si>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</si>
  <si>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</si>
  <si>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</si>
  <si>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</si>
  <si>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</si>
  <si>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</si>
  <si>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</si>
  <si>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</si>
  <si>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</si>
  <si>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</si>
  <si>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</si>
  <si>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</si>
  <si>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</si>
  <si>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</si>
  <si>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</si>
  <si>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</si>
  <si>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</si>
  <si>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</si>
  <si>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</si>
  <si>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</si>
  <si>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</si>
  <si>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</si>
  <si>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</si>
  <si>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</si>
  <si>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</si>
  <si>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</si>
  <si>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</si>
  <si>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</si>
  <si>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</si>
  <si>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</si>
  <si>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</si>
  <si>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</si>
  <si>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</si>
  <si>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</si>
  <si>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</si>
  <si>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</si>
  <si>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</si>
  <si>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</si>
  <si>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</si>
  <si>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</si>
  <si>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</si>
  <si>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</si>
  <si>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</si>
  <si>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</si>
  <si>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</si>
  <si>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</si>
  <si>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</si>
  <si>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</si>
  <si>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</si>
  <si>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</si>
  <si>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</si>
  <si>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</si>
  <si>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</si>
  <si>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</si>
  <si>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</si>
  <si>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</si>
  <si>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</si>
  <si>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</si>
  <si>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</si>
  <si>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</si>
  <si>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</si>
  <si>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</si>
  <si>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</si>
  <si>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</si>
  <si>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</si>
  <si>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</si>
  <si>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</si>
  <si>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</si>
  <si>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</si>
  <si>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</si>
  <si>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</si>
  <si>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</si>
  <si>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</si>
  <si>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</si>
  <si>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</si>
  <si>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</si>
  <si>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</si>
  <si>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</si>
  <si>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</si>
  <si>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ENG-KSP</t>
    <phoneticPr fontId="3" type="noConversion"/>
  </si>
  <si>
    <t>E_017754-017755</t>
    <phoneticPr fontId="3" type="noConversion"/>
  </si>
  <si>
    <t>E_017759-017762</t>
    <phoneticPr fontId="3" type="noConversion"/>
  </si>
  <si>
    <t>E_017764-017766</t>
    <phoneticPr fontId="3" type="noConversion"/>
  </si>
  <si>
    <t>E_017768</t>
    <phoneticPr fontId="3" type="noConversion"/>
  </si>
  <si>
    <t>E_017754-017755 / E_017759-017762 / E_017764-017766 / E_017768 달빛에 의해 satuation됨</t>
    <phoneticPr fontId="3" type="noConversion"/>
  </si>
  <si>
    <t>BLG 관측 동안 영상에 검은 얼룩 자국 보임</t>
    <phoneticPr fontId="3" type="noConversion"/>
  </si>
  <si>
    <t>I_017805</t>
    <phoneticPr fontId="3" type="noConversion"/>
  </si>
  <si>
    <t>I_017805 filter I값 누락됨</t>
    <phoneticPr fontId="3" type="noConversion"/>
  </si>
  <si>
    <t>월령 86.3% 달로 인한 satuation으로 BLG 01/02/03/04/18/19/35/41/42/43/51/52 건너뜀</t>
    <phoneticPr fontId="3" type="noConversion"/>
  </si>
  <si>
    <t>SE</t>
    <phoneticPr fontId="3" type="noConversion"/>
  </si>
  <si>
    <t>SSE</t>
    <phoneticPr fontId="3" type="noConversion"/>
  </si>
  <si>
    <t>SSW</t>
    <phoneticPr fontId="3" type="noConversion"/>
  </si>
  <si>
    <t>29s/20k</t>
    <phoneticPr fontId="3" type="noConversion"/>
  </si>
  <si>
    <t>23s/23k 18s/27k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</si>
</sst>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46147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0.3659722222222222</v>
      </c>
      <c r="D9" s="8">
        <v>1.7</v>
      </c>
      <c r="E9" s="8">
        <v>10.1</v>
      </c>
      <c r="F9" s="8">
        <v>61.9</v>
      </c>
      <c r="G9" s="36" t="s">
        <v>197</v>
      </c>
      <c r="H9" s="8">
        <v>3</v>
      </c>
      <c r="I9" s="36">
        <v>86.3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3.6</v>
      </c>
      <c r="E10" s="8">
        <v>7.1</v>
      </c>
      <c r="F10" s="8">
        <v>78.7</v>
      </c>
      <c r="G10" s="36" t="s">
        <v>198</v>
      </c>
      <c r="H10" s="8">
        <v>3.7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0.80347222222222225</v>
      </c>
      <c r="D11" s="15">
        <v>1.6</v>
      </c>
      <c r="E11" s="15">
        <v>9.6999999999999993</v>
      </c>
      <c r="F11" s="15">
        <v>54.1</v>
      </c>
      <c r="G11" s="36" t="s">
        <v>199</v>
      </c>
      <c r="H11" s="15">
        <v>1.6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24.4375</v>
      </c>
      <c r="D12" s="19">
        <f>AVERAGE(D9:D11)</f>
        <v>2.3000000000000003</v>
      </c>
      <c r="E12" s="19">
        <f>AVERAGE(E9:E11)</f>
        <v>8.9666666666666668</v>
      </c>
      <c r="F12" s="20">
        <f>AVERAGE(F9:F11)</f>
        <v>64.899999999999991</v>
      </c>
      <c r="G12" s="21"/>
      <c r="H12" s="22">
        <f>AVERAGE(H9:H11)</f>
        <v>2.7666666666666671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0.30972222222222223</v>
      </c>
      <c r="D17" s="28">
        <v>0.31041666666666667</v>
      </c>
      <c r="E17" s="28">
        <v>0.34097222222222223</v>
      </c>
      <c r="F17" s="28">
        <v>0.36249999999999999</v>
      </c>
      <c r="G17" s="28">
        <v>0.38680555555555557</v>
      </c>
      <c r="H17" s="28">
        <v>0.50416666666666665</v>
      </c>
      <c r="I17" s="28">
        <v>0.83333333333333337</v>
      </c>
      <c r="J17" s="28"/>
      <c r="K17" s="28"/>
      <c r="L17" s="28"/>
      <c r="M17" s="28"/>
      <c r="N17" s="28"/>
      <c r="O17" s="28"/>
      <c r="P17" s="28">
        <v>0.84444444444444444</v>
      </c>
    </row>
    <row r="18" spans="2:16" ht="14.1" customHeight="1" x14ac:dyDescent="0.35">
      <c r="B18" s="35" t="s">
        <v>42</v>
      </c>
      <c r="C18" s="27">
        <v>17636</v>
      </c>
      <c r="D18" s="27">
        <v>17637</v>
      </c>
      <c r="E18" s="27">
        <v>17648</v>
      </c>
      <c r="F18" s="27">
        <v>17661</v>
      </c>
      <c r="G18" s="27">
        <v>17676</v>
      </c>
      <c r="H18" s="27">
        <v>17751</v>
      </c>
      <c r="I18" s="27">
        <v>17958</v>
      </c>
      <c r="J18" s="27"/>
      <c r="K18" s="27"/>
      <c r="L18" s="27"/>
      <c r="M18" s="27"/>
      <c r="N18" s="27"/>
      <c r="O18" s="27"/>
      <c r="P18" s="27">
        <v>17969</v>
      </c>
    </row>
    <row r="19" spans="2:16" ht="14.1" customHeight="1" thickBot="1" x14ac:dyDescent="0.4">
      <c r="B19" s="13" t="s">
        <v>43</v>
      </c>
      <c r="C19" s="29"/>
      <c r="D19" s="27">
        <v>17641</v>
      </c>
      <c r="E19" s="30">
        <v>17660</v>
      </c>
      <c r="F19" s="30">
        <v>17675</v>
      </c>
      <c r="G19" s="30">
        <v>17750</v>
      </c>
      <c r="H19" s="30">
        <v>17957</v>
      </c>
      <c r="I19" s="30">
        <v>17968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15</v>
      </c>
      <c r="G20" s="33">
        <f>IF(ISNUMBER(G18),G19-G18+1,"")</f>
        <v>75</v>
      </c>
      <c r="H20" s="33">
        <f>IF(ISNUMBER(H18),H19-H18+1,"")</f>
        <v>207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>
        <v>0.83611111111111114</v>
      </c>
      <c r="K23" s="106">
        <v>0.83611111111111114</v>
      </c>
      <c r="L23" s="116" t="s">
        <v>165</v>
      </c>
      <c r="M23" s="155" t="s">
        <v>200</v>
      </c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182</v>
      </c>
      <c r="M24" s="158"/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>
        <v>0.83819444444444446</v>
      </c>
      <c r="K25" s="106">
        <v>0.83958333333333335</v>
      </c>
      <c r="L25" s="36" t="s">
        <v>49</v>
      </c>
      <c r="M25" s="155" t="s">
        <v>201</v>
      </c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0.30277777777777776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0.11388888888888889</v>
      </c>
      <c r="P30" s="46">
        <f>SUM(C30:J30,L30:N30)</f>
        <v>0.32361111111111107</v>
      </c>
    </row>
    <row r="31" spans="2:16" ht="14.1" customHeight="1" x14ac:dyDescent="0.35">
      <c r="B31" s="37" t="s">
        <v>170</v>
      </c>
      <c r="C31" s="47">
        <v>0.32291666666666669</v>
      </c>
      <c r="D31" s="7">
        <v>0.11458333333333333</v>
      </c>
      <c r="E31" s="7"/>
      <c r="F31" s="7"/>
      <c r="G31" s="7"/>
      <c r="H31" s="7"/>
      <c r="I31" s="7"/>
      <c r="J31" s="7">
        <v>2.2916666666666665E-2</v>
      </c>
      <c r="K31" s="7">
        <v>1.9444444444444445E-2</v>
      </c>
      <c r="L31" s="7"/>
      <c r="M31" s="7"/>
      <c r="N31" s="7"/>
      <c r="O31" s="48"/>
      <c r="P31" s="46">
        <f>SUM(C31:N31)</f>
        <v>0.47986111111111107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0.32291666666666669</v>
      </c>
      <c r="D34" s="110">
        <f t="shared" ref="D34:P34" si="1">D31-D32-D33</f>
        <v>0.11458333333333333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0.47986111111111107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188</v>
      </c>
      <c r="D36" s="146"/>
      <c r="E36" s="145" t="s">
        <v>189</v>
      </c>
      <c r="F36" s="146"/>
      <c r="G36" s="145" t="s">
        <v>190</v>
      </c>
      <c r="H36" s="146"/>
      <c r="I36" s="145" t="s">
        <v>191</v>
      </c>
      <c r="J36" s="146"/>
      <c r="K36" s="145" t="s">
        <v>194</v>
      </c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192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283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-158.965</v>
      </c>
      <c r="D72" s="60">
        <v>-160.67099999999999</v>
      </c>
      <c r="E72" s="100" t="s">
        <v>118</v>
      </c>
      <c r="F72" s="60">
        <v>22.2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-154.85499999999999</v>
      </c>
      <c r="D73" s="60">
        <v>-156.93100000000001</v>
      </c>
      <c r="E73" s="102" t="s">
        <v>122</v>
      </c>
      <c r="F73" s="61">
        <v>36.729999999999997</v>
      </c>
      <c r="G73" s="61">
        <v>34.6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-200.68600000000001</v>
      </c>
      <c r="D74" s="60">
        <v>-208.18299999999999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-123.351</v>
      </c>
      <c r="D75" s="60">
        <v>-128.16999999999999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33.622</v>
      </c>
      <c r="D76" s="60">
        <v>31.18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31.373999999999999</v>
      </c>
      <c r="D77" s="60">
        <v>29.829000000000001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26.390999999999998</v>
      </c>
      <c r="D78" s="60">
        <v>24.919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24.783999999999999</v>
      </c>
      <c r="D79" s="60">
        <v>23.553999999999998</v>
      </c>
      <c r="E79" s="100" t="s">
        <v>152</v>
      </c>
      <c r="F79" s="60">
        <v>18.100000000000001</v>
      </c>
      <c r="G79" s="60">
        <v>10.5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1.43E-5</v>
      </c>
      <c r="D80" s="64">
        <v>1.06E-5</v>
      </c>
      <c r="E80" s="102" t="s">
        <v>157</v>
      </c>
      <c r="F80" s="61">
        <v>43.3</v>
      </c>
      <c r="G80" s="61">
        <v>68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2026-05-05T20:23:46Z</dcterms:modified>
</cp:coreProperties>
</file>