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2E751708-CF0A-450C-B4E8-489CE06B9DCB}" xr6:coauthVersionLast="47" xr6:coauthVersionMax="47" xr10:uidLastSave="{00000000-0000-0000-0000-000000000000}"/>
  <bookViews>
    <workbookView xWindow="24876" yWindow="6192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<sst xmlns="http://schemas.openxmlformats.org/spreadsheetml/2006/main" count="215" uniqueCount="201">
  <si>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</si>
  <si>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</si>
  <si>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</si>
  <si>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</si>
  <si>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</si>
  <si>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</si>
  <si>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</si>
  <si>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</si>
  <si>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</si>
  <si>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</si>
  <si>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</si>
  <si>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</si>
  <si>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</si>
  <si>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</si>
  <si>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</si>
  <si>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</si>
  <si>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</si>
  <si>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</si>
  <si>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</si>
  <si>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</si>
  <si>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</si>
  <si>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</si>
  <si>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</si>
  <si>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</si>
  <si>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</si>
  <si>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</si>
  <si>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</si>
  <si>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</si>
  <si>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</si>
  <si>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</si>
  <si>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</si>
  <si>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</si>
  <si>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</si>
  <si>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</si>
  <si>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</si>
  <si>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</si>
  <si>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</si>
  <si>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</si>
  <si>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</si>
  <si>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</si>
  <si>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</si>
  <si>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</si>
  <si>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</si>
  <si>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</si>
  <si>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</si>
  <si>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</si>
  <si>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</si>
  <si>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</si>
  <si>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</si>
  <si>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</si>
  <si>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</si>
  <si>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</si>
  <si>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</si>
  <si>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</si>
  <si>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</si>
  <si>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</si>
  <si>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</si>
  <si>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</si>
  <si>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</si>
  <si>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</si>
  <si>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</si>
  <si>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</si>
  <si>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</si>
  <si>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</si>
  <si>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</si>
  <si>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</si>
  <si>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</si>
  <si>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</si>
  <si>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</si>
  <si>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</si>
  <si>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</si>
  <si>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</si>
  <si>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</si>
  <si>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</si>
  <si>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</si>
  <si>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</si>
  <si>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</si>
  <si>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</si>
  <si>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</si>
  <si>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</si>
  <si>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</si>
  <si>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</si>
  <si>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</si>
  <si>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</si>
  <si>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</si>
  <si>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</si>
  <si>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</si>
  <si>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</si>
  <si>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</si>
  <si>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</si>
  <si>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</si>
  <si>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</si>
  <si>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</si>
  <si>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</si>
  <si>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</si>
  <si>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</si>
  <si>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</si>
  <si>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</si>
  <si>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</si>
  <si>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</si>
  <si>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</si>
  <si>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</si>
  <si>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</si>
  <si>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</si>
  <si>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</si>
  <si>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</si>
  <si>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</si>
  <si>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</si>
  <si>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</si>
  <si>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</si>
  <si>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</si>
  <si>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</si>
  <si>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</si>
  <si>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</si>
  <si>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</si>
  <si>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</si>
  <si>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</si>
  <si>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</si>
  <si>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</si>
  <si>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</si>
  <si>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</si>
  <si>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</si>
  <si>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</si>
  <si>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</si>
  <si>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</si>
  <si>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</si>
  <si>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</si>
  <si>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</si>
  <si>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</si>
  <si>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</si>
  <si>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</si>
  <si>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</si>
  <si>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</si>
  <si>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</si>
  <si>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</si>
  <si>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</si>
  <si>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</si>
  <si>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</si>
  <si>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</si>
  <si>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</si>
  <si>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</si>
  <si>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</si>
  <si>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</si>
  <si>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</si>
  <si>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</si>
  <si>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</si>
  <si>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</si>
  <si>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</si>
  <si>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</si>
  <si>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</si>
  <si>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</si>
  <si>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</si>
  <si>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</si>
  <si>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</si>
  <si>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</si>
  <si>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</si>
  <si>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</si>
  <si>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</si>
  <si>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</si>
  <si>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</si>
  <si>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</si>
  <si>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</si>
  <si>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</si>
  <si>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</si>
  <si>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</si>
  <si>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</si>
  <si>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</si>
  <si>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</si>
  <si>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</si>
  <si>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</si>
  <si>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</si>
  <si>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</si>
  <si>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</si>
  <si>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</si>
  <si>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</si>
  <si>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</si>
  <si>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</si>
  <si>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</si>
  <si>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</si>
  <si>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</si>
  <si>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</si>
  <si>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</si>
  <si>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</si>
  <si>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</si>
  <si>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</si>
  <si>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</si>
  <si>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</si>
  <si>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5s/28k 7s/28k 9s/26k 12s/24k</t>
    <phoneticPr fontId="3" type="noConversion"/>
  </si>
  <si>
    <t>16s/21k 25s/25k 30s/21k</t>
    <phoneticPr fontId="3" type="noConversion"/>
  </si>
  <si>
    <t>I_016376</t>
    <phoneticPr fontId="3" type="noConversion"/>
  </si>
  <si>
    <t>I_016376 filter R값 누락됨</t>
    <phoneticPr fontId="3" type="noConversion"/>
  </si>
  <si>
    <t>BLG 관측 대상 #18 ALT is lower than the limit으로 스킵됨</t>
    <phoneticPr fontId="3" type="noConversion"/>
  </si>
  <si>
    <t>M_016429</t>
    <phoneticPr fontId="3" type="noConversion"/>
  </si>
  <si>
    <t>M_016429 ICS crash로 영상 없음</t>
    <phoneticPr fontId="3" type="noConversion"/>
  </si>
  <si>
    <t>M_016436-016437:K</t>
    <phoneticPr fontId="3" type="noConversion"/>
  </si>
  <si>
    <t>I_016553</t>
    <phoneticPr fontId="3" type="noConversion"/>
  </si>
  <si>
    <t>I_016553 filter I값 누락됨</t>
    <phoneticPr fontId="3" type="noConversion"/>
  </si>
  <si>
    <t>SE</t>
    <phoneticPr fontId="3" type="noConversion"/>
  </si>
  <si>
    <t>NNE</t>
    <phoneticPr fontId="3" type="noConversion"/>
  </si>
  <si>
    <t>35s/26k 28s/28k 15s/36k</t>
    <phoneticPr fontId="3" type="noConversion"/>
  </si>
  <si>
    <t>26s/24k 20s/27k 15s/30k 9s/25k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</si>
</sst>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3" zoomScale="145" zoomScaleNormal="145" workbookViewId="0">
      <selection activeCell="E82" sqref="E82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46140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0.36944444444444446</v>
      </c>
      <c r="D9" s="8">
        <v>1.6</v>
      </c>
      <c r="E9" s="8">
        <v>15.3</v>
      </c>
      <c r="F9" s="8">
        <v>31.8</v>
      </c>
      <c r="G9" s="36" t="s">
        <v>197</v>
      </c>
      <c r="H9" s="8">
        <v>5.2</v>
      </c>
      <c r="I9" s="36">
        <v>87.2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13.5</v>
      </c>
      <c r="F10" s="8">
        <v>47.5</v>
      </c>
      <c r="G10" s="36" t="s">
        <v>197</v>
      </c>
      <c r="H10" s="8">
        <v>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0.80069444444444449</v>
      </c>
      <c r="D11" s="15">
        <v>1.4</v>
      </c>
      <c r="E11" s="15">
        <v>11.4</v>
      </c>
      <c r="F11" s="15">
        <v>71.8</v>
      </c>
      <c r="G11" s="36" t="s">
        <v>198</v>
      </c>
      <c r="H11" s="15">
        <v>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24.431250000000002</v>
      </c>
      <c r="D12" s="19">
        <f>AVERAGE(D9:D11)</f>
        <v>1.5</v>
      </c>
      <c r="E12" s="19">
        <f>AVERAGE(E9:E11)</f>
        <v>13.4</v>
      </c>
      <c r="F12" s="20">
        <f>AVERAGE(F9:F11)</f>
        <v>50.366666666666667</v>
      </c>
      <c r="G12" s="21"/>
      <c r="H12" s="22">
        <f>AVERAGE(H9:H11)</f>
        <v>4.0666666666666664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0.30833333333333335</v>
      </c>
      <c r="D17" s="28">
        <v>0.30972222222222223</v>
      </c>
      <c r="E17" s="28">
        <v>0.34444444444444444</v>
      </c>
      <c r="F17" s="28">
        <v>0.36527777777777776</v>
      </c>
      <c r="G17" s="28">
        <v>0.52361111111111114</v>
      </c>
      <c r="H17" s="28">
        <v>0.8305555555555556</v>
      </c>
      <c r="I17" s="28"/>
      <c r="J17" s="28"/>
      <c r="K17" s="28"/>
      <c r="L17" s="28"/>
      <c r="M17" s="28"/>
      <c r="N17" s="28"/>
      <c r="O17" s="28"/>
      <c r="P17" s="28">
        <v>0.84305555555555556</v>
      </c>
    </row>
    <row r="18" spans="2:16" ht="14.1" customHeight="1" x14ac:dyDescent="0.35">
      <c r="B18" s="35" t="s">
        <v>42</v>
      </c>
      <c r="C18" s="27">
        <v>16247</v>
      </c>
      <c r="D18" s="27">
        <v>16248</v>
      </c>
      <c r="E18" s="27">
        <v>16266</v>
      </c>
      <c r="F18" s="27">
        <v>16279</v>
      </c>
      <c r="G18" s="27">
        <v>16383</v>
      </c>
      <c r="H18" s="27">
        <v>16581</v>
      </c>
      <c r="I18" s="27"/>
      <c r="J18" s="27"/>
      <c r="K18" s="27"/>
      <c r="L18" s="27"/>
      <c r="M18" s="27"/>
      <c r="N18" s="27"/>
      <c r="O18" s="27"/>
      <c r="P18" s="27">
        <v>16594</v>
      </c>
    </row>
    <row r="19" spans="2:16" ht="14.1" customHeight="1" thickBot="1" x14ac:dyDescent="0.4">
      <c r="B19" s="13" t="s">
        <v>43</v>
      </c>
      <c r="C19" s="29"/>
      <c r="D19" s="27">
        <v>16260</v>
      </c>
      <c r="E19" s="30">
        <v>16278</v>
      </c>
      <c r="F19" s="30">
        <v>16382</v>
      </c>
      <c r="G19" s="30">
        <v>16580</v>
      </c>
      <c r="H19" s="30">
        <v>16593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</v>
      </c>
      <c r="F20" s="33">
        <f>IF(ISNUMBER(F18),F19-F18+1,"")</f>
        <v>104</v>
      </c>
      <c r="G20" s="33">
        <f>IF(ISNUMBER(G18),G19-G18+1,"")</f>
        <v>198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>
        <v>0.32847222222222222</v>
      </c>
      <c r="D23" s="116">
        <v>0.33124999999999999</v>
      </c>
      <c r="E23" s="36" t="s">
        <v>48</v>
      </c>
      <c r="F23" s="162" t="s">
        <v>187</v>
      </c>
      <c r="G23" s="162"/>
      <c r="H23" s="162"/>
      <c r="I23" s="162"/>
      <c r="J23" s="106">
        <v>0.8305555555555556</v>
      </c>
      <c r="K23" s="106">
        <v>0.83402777777777781</v>
      </c>
      <c r="L23" s="116" t="s">
        <v>165</v>
      </c>
      <c r="M23" s="162" t="s">
        <v>199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5"/>
      <c r="N24" s="166"/>
      <c r="O24" s="166"/>
      <c r="P24" s="167"/>
    </row>
    <row r="25" spans="2:16" ht="13.5" customHeight="1" x14ac:dyDescent="0.35">
      <c r="B25" s="163"/>
      <c r="C25" s="116">
        <v>0.33263888888888887</v>
      </c>
      <c r="D25" s="116">
        <v>0.3347222222222222</v>
      </c>
      <c r="E25" s="113" t="s">
        <v>171</v>
      </c>
      <c r="F25" s="162" t="s">
        <v>188</v>
      </c>
      <c r="G25" s="162"/>
      <c r="H25" s="162"/>
      <c r="I25" s="162"/>
      <c r="J25" s="106">
        <v>0.83472222222222225</v>
      </c>
      <c r="K25" s="106">
        <v>0.83750000000000002</v>
      </c>
      <c r="L25" s="36" t="s">
        <v>49</v>
      </c>
      <c r="M25" s="162" t="s">
        <v>200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0.28055555555555556</v>
      </c>
      <c r="D30" s="43"/>
      <c r="E30" s="43"/>
      <c r="F30" s="43"/>
      <c r="G30" s="43"/>
      <c r="H30" s="43"/>
      <c r="I30" s="43"/>
      <c r="J30" s="43">
        <v>0.15069444444444444</v>
      </c>
      <c r="K30" s="44"/>
      <c r="L30" s="43"/>
      <c r="M30" s="43"/>
      <c r="N30" s="43"/>
      <c r="O30" s="45"/>
      <c r="P30" s="46">
        <f>SUM(C30:J30,L30:N30)</f>
        <v>0.43125000000000002</v>
      </c>
    </row>
    <row r="31" spans="2:16" ht="14.1" customHeight="1" x14ac:dyDescent="0.35">
      <c r="B31" s="37" t="s">
        <v>170</v>
      </c>
      <c r="C31" s="47">
        <v>0.30416666666666664</v>
      </c>
      <c r="D31" s="7"/>
      <c r="E31" s="7"/>
      <c r="F31" s="7"/>
      <c r="G31" s="7"/>
      <c r="H31" s="7"/>
      <c r="I31" s="7"/>
      <c r="J31" s="7">
        <v>0.15625</v>
      </c>
      <c r="K31" s="7">
        <v>2.013888888888889E-2</v>
      </c>
      <c r="L31" s="7"/>
      <c r="M31" s="7"/>
      <c r="N31" s="7"/>
      <c r="O31" s="48"/>
      <c r="P31" s="46">
        <f>SUM(C31:N31)</f>
        <v>0.48055555555555551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0.30416666666666664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0.15625</v>
      </c>
      <c r="K34" s="110">
        <f t="shared" si="1"/>
        <v>2.013888888888889E-2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0.48055555555555551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189</v>
      </c>
      <c r="D36" s="153"/>
      <c r="E36" s="152" t="s">
        <v>192</v>
      </c>
      <c r="F36" s="153"/>
      <c r="G36" s="152" t="s">
        <v>194</v>
      </c>
      <c r="H36" s="153"/>
      <c r="I36" s="152" t="s">
        <v>195</v>
      </c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196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1540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-157.53700000000001</v>
      </c>
      <c r="D72" s="60">
        <v>-159.94</v>
      </c>
      <c r="E72" s="100" t="s">
        <v>118</v>
      </c>
      <c r="F72" s="60">
        <v>22.7</v>
      </c>
      <c r="G72" s="60">
        <v>22.2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-152.38300000000001</v>
      </c>
      <c r="D73" s="60">
        <v>-156.01599999999999</v>
      </c>
      <c r="E73" s="102" t="s">
        <v>122</v>
      </c>
      <c r="F73" s="61">
        <v>29.9</v>
      </c>
      <c r="G73" s="61">
        <v>37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-194.35599999999999</v>
      </c>
      <c r="D74" s="60">
        <v>-205.48699999999999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-117.809</v>
      </c>
      <c r="D75" s="60">
        <v>-125.899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35.521999999999998</v>
      </c>
      <c r="D76" s="60">
        <v>32.200000000000003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32.798000000000002</v>
      </c>
      <c r="D77" s="60">
        <v>25.518000000000001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27.850999999999999</v>
      </c>
      <c r="D78" s="60">
        <v>25.513000000000002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26.143999999999998</v>
      </c>
      <c r="D79" s="60">
        <v>23.986000000000001</v>
      </c>
      <c r="E79" s="100" t="s">
        <v>152</v>
      </c>
      <c r="F79" s="60">
        <v>24.3</v>
      </c>
      <c r="G79" s="60">
        <v>13.5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2.5899999999999999E-5</v>
      </c>
      <c r="D80" s="64">
        <v>1.2E-5</v>
      </c>
      <c r="E80" s="102" t="s">
        <v>157</v>
      </c>
      <c r="F80" s="61">
        <v>26.6</v>
      </c>
      <c r="G80" s="61">
        <v>67.900000000000006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2026-04-28T20:22:23Z</dcterms:modified>
</cp:coreProperties>
</file>