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865D4F1D-C46D-4452-A250-C5CFA5171044}" xr6:coauthVersionLast="47" xr6:coauthVersionMax="47" xr10:uidLastSave="{00000000-0000-0000-0000-000000000000}"/>
  <bookViews>
    <workbookView xWindow="23328" yWindow="7320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<sst xmlns="http://schemas.openxmlformats.org/spreadsheetml/2006/main" count="219" uniqueCount="206">
  <si>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</si>
  <si>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</si>
  <si>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</si>
  <si>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</si>
  <si>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</si>
  <si>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</si>
  <si>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</si>
  <si>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</si>
  <si>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</si>
  <si>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</si>
  <si>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</si>
  <si>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</si>
  <si>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</si>
  <si>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</si>
  <si>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</si>
  <si>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</si>
  <si>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</si>
  <si>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</si>
  <si>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</si>
  <si>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</si>
  <si>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</si>
  <si>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</si>
  <si>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</si>
  <si>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</si>
  <si>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</si>
  <si>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</si>
  <si>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</si>
  <si>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</si>
  <si>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</si>
  <si>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</si>
  <si>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</si>
  <si>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</si>
  <si>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</si>
  <si>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</si>
  <si>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</si>
  <si>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</si>
  <si>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</si>
  <si>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</si>
  <si>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</si>
  <si>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</si>
  <si>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</si>
  <si>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</si>
  <si>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</si>
  <si>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</si>
  <si>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</si>
  <si>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</si>
  <si>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</si>
  <si>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</si>
  <si>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</si>
  <si>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</si>
  <si>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</si>
  <si>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</si>
  <si>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</si>
  <si>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</si>
  <si>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</si>
  <si>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</si>
  <si>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</si>
  <si>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</si>
  <si>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</si>
  <si>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</si>
  <si>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</si>
  <si>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</si>
  <si>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</si>
  <si>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</si>
  <si>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</si>
  <si>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</si>
  <si>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</si>
  <si>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</si>
  <si>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</si>
  <si>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</si>
  <si>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</si>
  <si>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</si>
  <si>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</si>
  <si>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</si>
  <si>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</si>
  <si>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</si>
  <si>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</si>
  <si>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</si>
  <si>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</si>
  <si>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</si>
  <si>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</si>
  <si>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</si>
  <si>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</si>
  <si>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</si>
  <si>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</si>
  <si>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</si>
  <si>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</si>
  <si>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</si>
  <si>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</si>
  <si>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</si>
  <si>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</si>
  <si>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</si>
  <si>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</si>
  <si>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</si>
  <si>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</si>
  <si>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</si>
  <si>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</si>
  <si>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</si>
  <si>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</si>
  <si>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</si>
  <si>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</si>
  <si>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</si>
  <si>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</si>
  <si>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</si>
  <si>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</si>
  <si>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</si>
  <si>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</si>
  <si>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</si>
  <si>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</si>
  <si>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</si>
  <si>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</si>
  <si>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</si>
  <si>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</si>
  <si>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</si>
  <si>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</si>
  <si>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</si>
  <si>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</si>
  <si>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</si>
  <si>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</si>
  <si>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</si>
  <si>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</si>
  <si>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</si>
  <si>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</si>
  <si>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</si>
  <si>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</si>
  <si>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</si>
  <si>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</si>
  <si>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</si>
  <si>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</si>
  <si>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</si>
  <si>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</si>
  <si>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</si>
  <si>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</si>
  <si>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</si>
  <si>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</si>
  <si>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</si>
  <si>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</si>
  <si>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</si>
  <si>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</si>
  <si>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</si>
  <si>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</si>
  <si>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</si>
  <si>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</si>
  <si>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</si>
  <si>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</si>
  <si>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</si>
  <si>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</si>
  <si>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</si>
  <si>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</si>
  <si>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</si>
  <si>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</si>
  <si>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</si>
  <si>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</si>
  <si>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</si>
  <si>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</si>
  <si>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</si>
  <si>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</si>
  <si>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</si>
  <si>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</si>
  <si>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</si>
  <si>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</si>
  <si>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</si>
  <si>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</si>
  <si>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</si>
  <si>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</si>
  <si>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</si>
  <si>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</si>
  <si>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</si>
  <si>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</si>
  <si>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</si>
  <si>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</si>
  <si>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</si>
  <si>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</si>
  <si>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</si>
  <si>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</si>
  <si>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</si>
  <si>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</si>
  <si>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</si>
  <si>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</si>
  <si>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</si>
  <si>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</si>
  <si>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</si>
  <si>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</si>
  <si>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LSST</t>
    <phoneticPr fontId="3" type="noConversion"/>
  </si>
  <si>
    <t>TMT</t>
    <phoneticPr fontId="3" type="noConversion"/>
  </si>
  <si>
    <t>월령 40% 이하로 방풍막 연결 해제</t>
    <phoneticPr fontId="3" type="noConversion"/>
  </si>
  <si>
    <t>신가은</t>
    <phoneticPr fontId="3" type="noConversion"/>
  </si>
  <si>
    <t>ENG-KSP</t>
    <phoneticPr fontId="3" type="noConversion"/>
  </si>
  <si>
    <t>5s/29k 6s/27k 9s/28k 11s/24k</t>
    <phoneticPr fontId="3" type="noConversion"/>
  </si>
  <si>
    <t>8s/25k 10s/24k 13s/25k 16s/22k</t>
    <phoneticPr fontId="3" type="noConversion"/>
  </si>
  <si>
    <t>I_013208</t>
    <phoneticPr fontId="3" type="noConversion"/>
  </si>
  <si>
    <t>I_013242</t>
    <phoneticPr fontId="3" type="noConversion"/>
  </si>
  <si>
    <t>I_013242 filter I값 누락됨</t>
    <phoneticPr fontId="3" type="noConversion"/>
  </si>
  <si>
    <t>T_013308</t>
    <phoneticPr fontId="3" type="noConversion"/>
  </si>
  <si>
    <t>T_013308 Elevation limit으로 별이 흐름</t>
    <phoneticPr fontId="3" type="noConversion"/>
  </si>
  <si>
    <t>M_013429-013430:K</t>
    <phoneticPr fontId="3" type="noConversion"/>
  </si>
  <si>
    <t>M_013431-013432:N</t>
    <phoneticPr fontId="3" type="noConversion"/>
  </si>
  <si>
    <t>M_013487-013488:K</t>
    <phoneticPr fontId="3" type="noConversion"/>
  </si>
  <si>
    <t>I_013490-013491</t>
    <phoneticPr fontId="3" type="noConversion"/>
  </si>
  <si>
    <t>I_013208 / I_013490-013491 date-obs와 tshopen 시간차 발생 / ICS/ICGui/IC.K destroy 후 재실행</t>
    <phoneticPr fontId="3" type="noConversion"/>
  </si>
  <si>
    <t>NE</t>
    <phoneticPr fontId="3" type="noConversion"/>
  </si>
  <si>
    <t>ESE</t>
    <phoneticPr fontId="3" type="noConversion"/>
  </si>
  <si>
    <t>SW</t>
    <phoneticPr fontId="3" type="noConversion"/>
  </si>
  <si>
    <t>M_013496-013497:N</t>
    <phoneticPr fontId="3" type="noConversion"/>
  </si>
  <si>
    <t>35s/29k 25s/29k 15s/24k 10s/20k</t>
    <phoneticPr fontId="3" type="noConversion"/>
  </si>
  <si>
    <t>25s/25k 19s/28k 14s/29k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</si>
</sst>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34" zoomScale="145" zoomScaleNormal="145" workbookViewId="0">
      <selection activeCell="N20" sqref="N20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46130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0.37569444444444444</v>
      </c>
      <c r="D9" s="8">
        <v>2.2999999999999998</v>
      </c>
      <c r="E9" s="8">
        <v>13.5</v>
      </c>
      <c r="F9" s="8">
        <v>22.8</v>
      </c>
      <c r="G9" s="36" t="s">
        <v>200</v>
      </c>
      <c r="H9" s="8">
        <v>0.9</v>
      </c>
      <c r="I9" s="36">
        <v>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1.9</v>
      </c>
      <c r="E10" s="8">
        <v>11.4</v>
      </c>
      <c r="F10" s="8">
        <v>22.7</v>
      </c>
      <c r="G10" s="36" t="s">
        <v>201</v>
      </c>
      <c r="H10" s="8">
        <v>5.8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0.79722222222222228</v>
      </c>
      <c r="D11" s="15">
        <v>1.2</v>
      </c>
      <c r="E11" s="15">
        <v>14.7</v>
      </c>
      <c r="F11" s="15">
        <v>3</v>
      </c>
      <c r="G11" s="36" t="s">
        <v>202</v>
      </c>
      <c r="H11" s="15">
        <v>1.1000000000000001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24.421527777777776</v>
      </c>
      <c r="D12" s="19">
        <f>AVERAGE(D9:D11)</f>
        <v>1.7999999999999998</v>
      </c>
      <c r="E12" s="19">
        <f>AVERAGE(E9:E11)</f>
        <v>13.199999999999998</v>
      </c>
      <c r="F12" s="20">
        <f>AVERAGE(F9:F11)</f>
        <v>16.166666666666668</v>
      </c>
      <c r="G12" s="21"/>
      <c r="H12" s="22">
        <f>AVERAGE(H9:H11)</f>
        <v>2.6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184</v>
      </c>
      <c r="F16" s="27" t="s">
        <v>183</v>
      </c>
      <c r="G16" s="27" t="s">
        <v>187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0.3125</v>
      </c>
      <c r="D17" s="28">
        <v>0.31388888888888888</v>
      </c>
      <c r="E17" s="28">
        <v>0.35138888888888886</v>
      </c>
      <c r="F17" s="28">
        <v>0.375</v>
      </c>
      <c r="G17" s="28">
        <v>0.39930555555555558</v>
      </c>
      <c r="H17" s="28">
        <v>0.55208333333333337</v>
      </c>
      <c r="I17" s="28">
        <v>0.82638888888888884</v>
      </c>
      <c r="J17" s="28"/>
      <c r="K17" s="28"/>
      <c r="L17" s="28"/>
      <c r="M17" s="28"/>
      <c r="N17" s="28"/>
      <c r="O17" s="28"/>
      <c r="P17" s="28">
        <v>0.83888888888888891</v>
      </c>
    </row>
    <row r="18" spans="2:16" ht="14.1" customHeight="1" x14ac:dyDescent="0.35">
      <c r="B18" s="35" t="s">
        <v>42</v>
      </c>
      <c r="C18" s="27">
        <v>13187</v>
      </c>
      <c r="D18" s="27">
        <v>13188</v>
      </c>
      <c r="E18" s="27">
        <v>13205</v>
      </c>
      <c r="F18" s="27">
        <v>13218</v>
      </c>
      <c r="G18" s="27">
        <v>13234</v>
      </c>
      <c r="H18" s="27">
        <v>13329</v>
      </c>
      <c r="I18" s="27">
        <v>13504</v>
      </c>
      <c r="J18" s="27"/>
      <c r="K18" s="27"/>
      <c r="L18" s="27"/>
      <c r="M18" s="27"/>
      <c r="N18" s="27"/>
      <c r="O18" s="27"/>
      <c r="P18" s="27">
        <v>13517</v>
      </c>
    </row>
    <row r="19" spans="2:16" ht="14.1" customHeight="1" thickBot="1" x14ac:dyDescent="0.4">
      <c r="B19" s="13" t="s">
        <v>43</v>
      </c>
      <c r="C19" s="29"/>
      <c r="D19" s="27">
        <v>13200</v>
      </c>
      <c r="E19" s="30">
        <v>13217</v>
      </c>
      <c r="F19" s="30">
        <v>13233</v>
      </c>
      <c r="G19" s="30">
        <v>13328</v>
      </c>
      <c r="H19" s="30">
        <v>13503</v>
      </c>
      <c r="I19" s="30">
        <v>13516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13</v>
      </c>
      <c r="F20" s="33">
        <f>IF(ISNUMBER(F18),F19-F18+1,"")</f>
        <v>16</v>
      </c>
      <c r="G20" s="33">
        <f>IF(ISNUMBER(G18),G19-G18+1,"")</f>
        <v>95</v>
      </c>
      <c r="H20" s="33">
        <f>IF(ISNUMBER(H18),H19-H18+1,"")</f>
        <v>175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>
        <v>0.33541666666666664</v>
      </c>
      <c r="D23" s="116">
        <v>0.33819444444444446</v>
      </c>
      <c r="E23" s="36" t="s">
        <v>48</v>
      </c>
      <c r="F23" s="162" t="s">
        <v>188</v>
      </c>
      <c r="G23" s="162"/>
      <c r="H23" s="162"/>
      <c r="I23" s="162"/>
      <c r="J23" s="116">
        <v>0.82638888888888884</v>
      </c>
      <c r="K23" s="106">
        <v>0.82986111111111116</v>
      </c>
      <c r="L23" s="116" t="s">
        <v>165</v>
      </c>
      <c r="M23" s="162" t="s">
        <v>204</v>
      </c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182</v>
      </c>
      <c r="M24" s="165"/>
      <c r="N24" s="166"/>
      <c r="O24" s="166"/>
      <c r="P24" s="167"/>
    </row>
    <row r="25" spans="2:16" ht="13.5" customHeight="1" x14ac:dyDescent="0.35">
      <c r="B25" s="163"/>
      <c r="C25" s="116">
        <v>0.33888888888888891</v>
      </c>
      <c r="D25" s="116">
        <v>0.34166666666666667</v>
      </c>
      <c r="E25" s="113" t="s">
        <v>171</v>
      </c>
      <c r="F25" s="162" t="s">
        <v>189</v>
      </c>
      <c r="G25" s="162"/>
      <c r="H25" s="162"/>
      <c r="I25" s="162"/>
      <c r="J25" s="106">
        <v>0.8305555555555556</v>
      </c>
      <c r="K25" s="106">
        <v>0.83263888888888893</v>
      </c>
      <c r="L25" s="36" t="s">
        <v>49</v>
      </c>
      <c r="M25" s="162" t="s">
        <v>205</v>
      </c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0.24930555555555556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0.15138888888888888</v>
      </c>
      <c r="P30" s="46">
        <f>SUM(C30:J30,L30:N30)</f>
        <v>0.27013888888888887</v>
      </c>
    </row>
    <row r="31" spans="2:16" ht="14.1" customHeight="1" x14ac:dyDescent="0.35">
      <c r="B31" s="37" t="s">
        <v>170</v>
      </c>
      <c r="C31" s="47">
        <v>0.2673611111111111</v>
      </c>
      <c r="D31" s="7">
        <v>0.15138888888888888</v>
      </c>
      <c r="E31" s="7"/>
      <c r="F31" s="7"/>
      <c r="G31" s="7"/>
      <c r="H31" s="7"/>
      <c r="I31" s="7"/>
      <c r="J31" s="7">
        <v>2.361111111111111E-2</v>
      </c>
      <c r="K31" s="7">
        <v>2.2222222222222223E-2</v>
      </c>
      <c r="L31" s="7"/>
      <c r="M31" s="7"/>
      <c r="N31" s="7"/>
      <c r="O31" s="48"/>
      <c r="P31" s="46">
        <f>SUM(C31:N31)</f>
        <v>0.46458333333333329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0.2673611111111111</v>
      </c>
      <c r="D34" s="110">
        <f t="shared" ref="D34:P34" si="1">D31-D32-D33</f>
        <v>0.15138888888888888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2.361111111111111E-2</v>
      </c>
      <c r="K34" s="110">
        <f t="shared" si="1"/>
        <v>2.2222222222222223E-2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0.46458333333333329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190</v>
      </c>
      <c r="D36" s="153"/>
      <c r="E36" s="152" t="s">
        <v>191</v>
      </c>
      <c r="F36" s="153"/>
      <c r="G36" s="152" t="s">
        <v>193</v>
      </c>
      <c r="H36" s="153"/>
      <c r="I36" s="152" t="s">
        <v>195</v>
      </c>
      <c r="J36" s="153"/>
      <c r="K36" s="152" t="s">
        <v>196</v>
      </c>
      <c r="L36" s="153"/>
      <c r="M36" s="152" t="s">
        <v>197</v>
      </c>
      <c r="N36" s="153"/>
      <c r="O36" s="148" t="s">
        <v>198</v>
      </c>
      <c r="P36" s="148"/>
    </row>
    <row r="37" spans="2:16" ht="18" customHeight="1" x14ac:dyDescent="0.35">
      <c r="B37" s="150"/>
      <c r="C37" s="152" t="s">
        <v>203</v>
      </c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199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 t="s">
        <v>192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194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181</v>
      </c>
      <c r="C54" s="125"/>
      <c r="D54" s="125"/>
      <c r="E54" s="125"/>
      <c r="F54" s="112">
        <v>1747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-157.96199999999999</v>
      </c>
      <c r="D72" s="60">
        <v>-159.86699999999999</v>
      </c>
      <c r="E72" s="100" t="s">
        <v>118</v>
      </c>
      <c r="F72" s="60">
        <v>22.4</v>
      </c>
      <c r="G72" s="60">
        <v>22.6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-153.11799999999999</v>
      </c>
      <c r="D73" s="60">
        <v>-155.92599999999999</v>
      </c>
      <c r="E73" s="102" t="s">
        <v>122</v>
      </c>
      <c r="F73" s="61">
        <v>19.100000000000001</v>
      </c>
      <c r="G73" s="61">
        <v>11.1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-203.06800000000001</v>
      </c>
      <c r="D74" s="60">
        <v>-207.75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-119.881</v>
      </c>
      <c r="D75" s="60">
        <v>-126.26600000000001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35.033000000000001</v>
      </c>
      <c r="D76" s="60">
        <v>32.465000000000003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32.32</v>
      </c>
      <c r="D77" s="60">
        <v>30.696999999999999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27.359000000000002</v>
      </c>
      <c r="D78" s="60">
        <v>25.776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25.704000000000001</v>
      </c>
      <c r="D79" s="60">
        <v>24.257000000000001</v>
      </c>
      <c r="E79" s="100" t="s">
        <v>152</v>
      </c>
      <c r="F79" s="60">
        <v>22.9</v>
      </c>
      <c r="G79" s="60">
        <v>14.1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1.19E-5</v>
      </c>
      <c r="D80" s="64">
        <v>9.3999999999999998E-6</v>
      </c>
      <c r="E80" s="102" t="s">
        <v>157</v>
      </c>
      <c r="F80" s="61">
        <v>18.7</v>
      </c>
      <c r="G80" s="61">
        <v>5.6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185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68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70"/>
    </row>
    <row r="88" spans="2:16" ht="15" customHeight="1" x14ac:dyDescent="0.35">
      <c r="B88" s="177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3"/>
    </row>
    <row r="89" spans="2:16" ht="15" customHeight="1" x14ac:dyDescent="0.35">
      <c r="B89" s="171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3"/>
    </row>
    <row r="90" spans="2:16" ht="15" customHeight="1" x14ac:dyDescent="0.3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</row>
    <row r="91" spans="2:16" ht="15" customHeight="1" x14ac:dyDescent="0.35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3"/>
    </row>
    <row r="92" spans="2:16" ht="15" customHeight="1" x14ac:dyDescent="0.3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3"/>
    </row>
    <row r="93" spans="2:16" ht="15" customHeight="1" x14ac:dyDescent="0.35"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3"/>
    </row>
    <row r="94" spans="2:16" ht="15" customHeight="1" x14ac:dyDescent="0.35"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3"/>
    </row>
    <row r="95" spans="2:16" ht="15" customHeight="1" x14ac:dyDescent="0.35">
      <c r="B95" s="178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3"/>
    </row>
    <row r="96" spans="2:16" ht="15" customHeight="1" x14ac:dyDescent="0.35"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3"/>
    </row>
    <row r="97" spans="2:16" ht="15" customHeight="1" x14ac:dyDescent="0.35"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3"/>
    </row>
    <row r="98" spans="2:16" ht="15" customHeight="1" x14ac:dyDescent="0.35"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3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2026-04-18T20:17:13Z</dcterms:modified>
</cp:coreProperties>
</file>