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E68628CC-A78B-4B5E-AAD7-1DE60875DF82}" xr6:coauthVersionLast="47" xr6:coauthVersionMax="47" xr10:uidLastSave="{00000000-0000-0000-0000-000000000000}"/>
  <bookViews>
    <workbookView xWindow="29760" yWindow="7155" windowWidth="17520" windowHeight="2307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<sst xmlns="http://schemas.openxmlformats.org/spreadsheetml/2006/main" count="217" uniqueCount="204">
  <si>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</si>
  <si>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</si>
  <si>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</si>
  <si>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</si>
  <si>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</si>
  <si>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</si>
  <si>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</si>
  <si>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</si>
  <si>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</si>
  <si>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</si>
  <si>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</si>
  <si>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</si>
  <si>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</si>
  <si>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</si>
  <si>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</si>
  <si>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</si>
  <si>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</si>
  <si>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</si>
  <si>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</si>
  <si>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</si>
  <si>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</si>
  <si>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</si>
  <si>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</si>
  <si>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</si>
  <si>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</si>
  <si>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</si>
  <si>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</si>
  <si>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</si>
  <si>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</si>
  <si>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</si>
  <si>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</si>
  <si>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</si>
  <si>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</si>
  <si>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</si>
  <si>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</si>
  <si>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</si>
  <si>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</si>
  <si>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</si>
  <si>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</si>
  <si>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</si>
  <si>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</si>
  <si>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</si>
  <si>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</si>
  <si>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</si>
  <si>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</si>
  <si>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</si>
  <si>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</si>
  <si>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</si>
  <si>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</si>
  <si>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</si>
  <si>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</si>
  <si>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</si>
  <si>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</si>
  <si>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</si>
  <si>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</si>
  <si>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</si>
  <si>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</si>
  <si>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</si>
  <si>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</si>
  <si>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</si>
  <si>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</si>
  <si>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</si>
  <si>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</si>
  <si>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</si>
  <si>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</si>
  <si>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</si>
  <si>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</si>
  <si>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</si>
  <si>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</si>
  <si>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</si>
  <si>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</si>
  <si>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</si>
  <si>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</si>
  <si>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</si>
  <si>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</si>
  <si>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</si>
  <si>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</si>
  <si>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</si>
  <si>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</si>
  <si>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</si>
  <si>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</si>
  <si>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</si>
  <si>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</si>
  <si>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</si>
  <si>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</si>
  <si>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</si>
  <si>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</si>
  <si>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</si>
  <si>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</si>
  <si>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</si>
  <si>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</si>
  <si>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</si>
  <si>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</si>
  <si>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</si>
  <si>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</si>
  <si>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</si>
  <si>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</si>
  <si>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</si>
  <si>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</si>
  <si>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</si>
  <si>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</si>
  <si>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</si>
  <si>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</si>
  <si>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</si>
  <si>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</si>
  <si>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</si>
  <si>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</si>
  <si>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</si>
  <si>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</si>
  <si>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</si>
  <si>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</si>
  <si>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</si>
  <si>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</si>
  <si>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</si>
  <si>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</si>
  <si>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</si>
  <si>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</si>
  <si>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</si>
  <si>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</si>
  <si>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</si>
  <si>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</si>
  <si>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</si>
  <si>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</si>
  <si>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</si>
  <si>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</si>
  <si>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</si>
  <si>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</si>
  <si>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</si>
  <si>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</si>
  <si>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</si>
  <si>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</si>
  <si>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</si>
  <si>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</si>
  <si>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</si>
  <si>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</si>
  <si>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</si>
  <si>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</si>
  <si>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</si>
  <si>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</si>
  <si>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</si>
  <si>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</si>
  <si>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</si>
  <si>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</si>
  <si>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</si>
  <si>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</si>
  <si>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</si>
  <si>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</si>
  <si>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</si>
  <si>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</si>
  <si>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</si>
  <si>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</si>
  <si>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</si>
  <si>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</si>
  <si>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</si>
  <si>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</si>
  <si>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</si>
  <si>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</si>
  <si>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</si>
  <si>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</si>
  <si>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</si>
  <si>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</si>
  <si>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</si>
  <si>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</si>
  <si>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</si>
  <si>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</si>
  <si>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</si>
  <si>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</si>
  <si>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</si>
  <si>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</si>
  <si>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</si>
  <si>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</si>
  <si>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</si>
  <si>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</si>
  <si>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</si>
  <si>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</si>
  <si>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</si>
  <si>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</si>
  <si>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</si>
  <si>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</si>
  <si>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</si>
  <si>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</si>
  <si>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</si>
  <si>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</si>
  <si>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</si>
  <si>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</si>
  <si>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</si>
  <si>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</si>
  <si>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DS9(영상 확인) 3회 꺼짐</t>
    <phoneticPr fontId="3" type="noConversion"/>
  </si>
  <si>
    <t>ENG-KSP</t>
    <phoneticPr fontId="3" type="noConversion"/>
  </si>
  <si>
    <t>S</t>
    <phoneticPr fontId="3" type="noConversion"/>
  </si>
  <si>
    <t>관측 전 돔 파워 recycle</t>
    <phoneticPr fontId="3" type="noConversion"/>
  </si>
  <si>
    <t>NNW</t>
    <phoneticPr fontId="3" type="noConversion"/>
  </si>
  <si>
    <t>8s/26k 11s/26k 14s/25k</t>
    <phoneticPr fontId="3" type="noConversion"/>
  </si>
  <si>
    <t>10s/26k 12s/21k</t>
    <phoneticPr fontId="3" type="noConversion"/>
  </si>
  <si>
    <t>M_012714-012715:M</t>
    <phoneticPr fontId="3" type="noConversion"/>
  </si>
  <si>
    <t>M_012720-012721:M</t>
    <phoneticPr fontId="3" type="noConversion"/>
  </si>
  <si>
    <t>M_012836-012837:T</t>
    <phoneticPr fontId="3" type="noConversion"/>
  </si>
  <si>
    <t>M_012862-012863:N</t>
    <phoneticPr fontId="3" type="noConversion"/>
  </si>
  <si>
    <t>M_012714-012715:M BLG 관측시간이 되어 재관측 안하고 넘어 감</t>
    <phoneticPr fontId="3" type="noConversion"/>
  </si>
  <si>
    <t>NW</t>
    <phoneticPr fontId="3" type="noConversion"/>
  </si>
  <si>
    <t>관측 초반 돔 내부(28.9)와 외부 온도(19.5)차로 인해 초점이 맞지 않음</t>
    <phoneticPr fontId="3" type="noConversion"/>
  </si>
  <si>
    <t>28s/26k 17s/22k 11s/21k</t>
    <phoneticPr fontId="3" type="noConversion"/>
  </si>
  <si>
    <t>35s/26k 24s/24k 15s/21k</t>
    <phoneticPr fontId="3" type="noConversion"/>
  </si>
  <si>
    <t>M_012893-012894:M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</si>
</sst>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M35" sqref="M35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28515625" style="65" hidden="1" customWidth="1"/>
    <col min="19" max="16384" width="9.28515625" style="65" hidden="1"/>
  </cols>
  <sheetData>
    <row r="1" spans="2:16" ht="13.5" customHeight="1" x14ac:dyDescent="0.25"/>
    <row r="2" spans="2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55">
        <v>46128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2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0.37708333333333333</v>
      </c>
      <c r="D9" s="8">
        <v>4.7</v>
      </c>
      <c r="E9" s="8">
        <v>16</v>
      </c>
      <c r="F9" s="8">
        <v>38.299999999999997</v>
      </c>
      <c r="G9" s="36" t="s">
        <v>199</v>
      </c>
      <c r="H9" s="8">
        <v>0.4</v>
      </c>
      <c r="I9" s="36">
        <v>0.5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1.6</v>
      </c>
      <c r="E10" s="8">
        <v>15.9</v>
      </c>
      <c r="F10" s="8">
        <v>39.299999999999997</v>
      </c>
      <c r="G10" s="36" t="s">
        <v>191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0.79583333333333328</v>
      </c>
      <c r="D11" s="15">
        <v>1.6</v>
      </c>
      <c r="E11" s="15">
        <v>15.2</v>
      </c>
      <c r="F11" s="15">
        <v>36.5</v>
      </c>
      <c r="G11" s="36" t="s">
        <v>189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24.418749999999999</v>
      </c>
      <c r="D12" s="19">
        <f>AVERAGE(D9:D11)</f>
        <v>2.6333333333333333</v>
      </c>
      <c r="E12" s="19">
        <f>AVERAGE(E9:E11)</f>
        <v>15.699999999999998</v>
      </c>
      <c r="F12" s="20">
        <f>AVERAGE(F9:F11)</f>
        <v>38.033333333333331</v>
      </c>
      <c r="G12" s="21"/>
      <c r="H12" s="22">
        <f>AVERAGE(H9:H11)</f>
        <v>0.46666666666666662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188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25">
      <c r="B17" s="35" t="s">
        <v>41</v>
      </c>
      <c r="C17" s="28">
        <v>0.32708333333333334</v>
      </c>
      <c r="D17" s="28">
        <v>0.32777777777777778</v>
      </c>
      <c r="E17" s="28">
        <v>0.35625000000000001</v>
      </c>
      <c r="F17" s="28">
        <v>0.37430555555555556</v>
      </c>
      <c r="G17" s="28">
        <v>0.3972222222222222</v>
      </c>
      <c r="H17" s="28">
        <v>0.5541666666666667</v>
      </c>
      <c r="I17" s="28">
        <v>0.8256944444444444</v>
      </c>
      <c r="J17" s="28"/>
      <c r="K17" s="28"/>
      <c r="L17" s="28"/>
      <c r="M17" s="28"/>
      <c r="N17" s="28"/>
      <c r="O17" s="28"/>
      <c r="P17" s="28">
        <v>0.83611111111111114</v>
      </c>
    </row>
    <row r="18" spans="2:16" ht="14.1" customHeight="1" x14ac:dyDescent="0.25">
      <c r="B18" s="35" t="s">
        <v>42</v>
      </c>
      <c r="C18" s="27">
        <v>12573</v>
      </c>
      <c r="D18" s="27">
        <v>12574</v>
      </c>
      <c r="E18" s="27">
        <v>12594</v>
      </c>
      <c r="F18" s="27">
        <v>12606</v>
      </c>
      <c r="G18" s="27">
        <v>12618</v>
      </c>
      <c r="H18" s="27">
        <v>12716</v>
      </c>
      <c r="I18" s="27">
        <v>12885</v>
      </c>
      <c r="J18" s="27"/>
      <c r="K18" s="27"/>
      <c r="L18" s="27"/>
      <c r="M18" s="27"/>
      <c r="N18" s="27"/>
      <c r="O18" s="27"/>
      <c r="P18" s="27">
        <v>12896</v>
      </c>
    </row>
    <row r="19" spans="2:16" ht="14.1" customHeight="1" thickBot="1" x14ac:dyDescent="0.3">
      <c r="B19" s="13" t="s">
        <v>43</v>
      </c>
      <c r="C19" s="29"/>
      <c r="D19" s="27">
        <v>12585</v>
      </c>
      <c r="E19" s="30">
        <v>12605</v>
      </c>
      <c r="F19" s="30">
        <v>12617</v>
      </c>
      <c r="G19" s="30">
        <v>12715</v>
      </c>
      <c r="H19" s="30">
        <v>12884</v>
      </c>
      <c r="I19" s="30">
        <v>12895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12</v>
      </c>
      <c r="G20" s="33">
        <f>IF(ISNUMBER(G18),G19-G18+1,"")</f>
        <v>98</v>
      </c>
      <c r="H20" s="33">
        <f>IF(ISNUMBER(H18),H19-H18+1,"")</f>
        <v>169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2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25">
      <c r="B24" s="163"/>
      <c r="C24" s="106">
        <v>0.33888888888888891</v>
      </c>
      <c r="D24" s="106">
        <v>0.33958333333333335</v>
      </c>
      <c r="E24" s="113" t="s">
        <v>178</v>
      </c>
      <c r="F24" s="162" t="s">
        <v>193</v>
      </c>
      <c r="G24" s="162"/>
      <c r="H24" s="162"/>
      <c r="I24" s="162"/>
      <c r="J24" s="106">
        <v>0.8256944444444444</v>
      </c>
      <c r="K24" s="106">
        <v>0.82777777777777772</v>
      </c>
      <c r="L24" s="36" t="s">
        <v>182</v>
      </c>
      <c r="M24" s="165" t="s">
        <v>202</v>
      </c>
      <c r="N24" s="166"/>
      <c r="O24" s="166"/>
      <c r="P24" s="167"/>
    </row>
    <row r="25" spans="2:16" ht="13.5" customHeight="1" x14ac:dyDescent="0.2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25">
      <c r="B26" s="163"/>
      <c r="C26" s="106">
        <v>0.34097222222222223</v>
      </c>
      <c r="D26" s="106">
        <v>0.34236111111111112</v>
      </c>
      <c r="E26" s="113" t="s">
        <v>165</v>
      </c>
      <c r="F26" s="162" t="s">
        <v>192</v>
      </c>
      <c r="G26" s="162"/>
      <c r="H26" s="162"/>
      <c r="I26" s="162"/>
      <c r="J26" s="106">
        <v>0.82916666666666672</v>
      </c>
      <c r="K26" s="106">
        <v>0.83125000000000004</v>
      </c>
      <c r="L26" s="36" t="s">
        <v>176</v>
      </c>
      <c r="M26" s="162" t="s">
        <v>201</v>
      </c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169</v>
      </c>
      <c r="C30" s="42">
        <v>0.24305555555555555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0.15486111111111112</v>
      </c>
      <c r="P30" s="46">
        <f>SUM(C30:J30,L30:N30)</f>
        <v>0.2638888888888889</v>
      </c>
    </row>
    <row r="31" spans="2:16" ht="14.1" customHeight="1" x14ac:dyDescent="0.25">
      <c r="B31" s="37" t="s">
        <v>170</v>
      </c>
      <c r="C31" s="47">
        <v>0.26041666666666669</v>
      </c>
      <c r="D31" s="7">
        <v>0.15694444444444444</v>
      </c>
      <c r="E31" s="7"/>
      <c r="F31" s="7"/>
      <c r="G31" s="7"/>
      <c r="H31" s="7"/>
      <c r="I31" s="7"/>
      <c r="J31" s="7">
        <v>2.1527777777777778E-2</v>
      </c>
      <c r="K31" s="7">
        <v>1.6666666666666666E-2</v>
      </c>
      <c r="L31" s="7"/>
      <c r="M31" s="7"/>
      <c r="N31" s="7"/>
      <c r="O31" s="48"/>
      <c r="P31" s="46">
        <f>SUM(C31:N31)</f>
        <v>0.45555555555555555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167</v>
      </c>
      <c r="C34" s="110">
        <f>C31-C32-C33</f>
        <v>0.26041666666666669</v>
      </c>
      <c r="D34" s="110">
        <f t="shared" ref="D34:P34" si="1">D31-D32-D33</f>
        <v>0.15694444444444444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2.1527777777777778E-2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0.45555555555555555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49" t="s">
        <v>67</v>
      </c>
      <c r="C36" s="152" t="s">
        <v>194</v>
      </c>
      <c r="D36" s="153"/>
      <c r="E36" s="152" t="s">
        <v>195</v>
      </c>
      <c r="F36" s="153"/>
      <c r="G36" s="152" t="s">
        <v>196</v>
      </c>
      <c r="H36" s="153"/>
      <c r="I36" s="152" t="s">
        <v>197</v>
      </c>
      <c r="J36" s="153"/>
      <c r="K36" s="152" t="s">
        <v>203</v>
      </c>
      <c r="L36" s="153"/>
      <c r="M36" s="152"/>
      <c r="N36" s="153"/>
      <c r="O36" s="148"/>
      <c r="P36" s="148"/>
    </row>
    <row r="37" spans="2:16" ht="18" customHeight="1" x14ac:dyDescent="0.2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2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2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25">
      <c r="B44" s="121" t="s">
        <v>200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25">
      <c r="B45" s="121" t="s">
        <v>198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2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2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2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2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2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2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2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3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3">
      <c r="B54" s="124" t="s">
        <v>181</v>
      </c>
      <c r="C54" s="125"/>
      <c r="D54" s="125"/>
      <c r="E54" s="125"/>
      <c r="F54" s="112">
        <v>1452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25"/>
    <row r="56" spans="2:16" ht="17.25" customHeight="1" x14ac:dyDescent="0.2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2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2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2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2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2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2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2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5" customHeight="1" x14ac:dyDescent="0.2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5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-156.30000000000001</v>
      </c>
      <c r="D72" s="60">
        <v>-159.5</v>
      </c>
      <c r="E72" s="100" t="s">
        <v>118</v>
      </c>
      <c r="F72" s="60">
        <v>23.5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-150.9</v>
      </c>
      <c r="D73" s="60">
        <v>-155.4</v>
      </c>
      <c r="E73" s="102" t="s">
        <v>122</v>
      </c>
      <c r="F73" s="61">
        <v>30.9</v>
      </c>
      <c r="G73" s="61">
        <v>30.3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-196.2</v>
      </c>
      <c r="D74" s="60">
        <v>-206.6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-114.4</v>
      </c>
      <c r="D75" s="60">
        <v>-124.4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36.6</v>
      </c>
      <c r="D76" s="60">
        <v>32.5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33.700000000000003</v>
      </c>
      <c r="D77" s="60">
        <v>30.5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28.7</v>
      </c>
      <c r="D78" s="60">
        <v>25.5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27</v>
      </c>
      <c r="D79" s="60">
        <v>24</v>
      </c>
      <c r="E79" s="100" t="s">
        <v>152</v>
      </c>
      <c r="F79" s="60">
        <v>27.3</v>
      </c>
      <c r="G79" s="60">
        <v>15.8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2.4499999999999999E-5</v>
      </c>
      <c r="D80" s="64">
        <v>9.3200000000000006E-6</v>
      </c>
      <c r="E80" s="102" t="s">
        <v>157</v>
      </c>
      <c r="F80" s="61">
        <v>26.5</v>
      </c>
      <c r="G80" s="61">
        <v>44.9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8" t="s">
        <v>161</v>
      </c>
      <c r="C84" s="158"/>
    </row>
    <row r="85" spans="2:16" ht="15" customHeight="1" x14ac:dyDescent="0.2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68" t="s">
        <v>190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25">
      <c r="B87" s="168" t="s">
        <v>187</v>
      </c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2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2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2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2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2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2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2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2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2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2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2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2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 P1</cp:lastModifiedBy>
  <cp:lastPrinted>2024-03-05T14:50:54Z</cp:lastPrinted>
  <dcterms:created xsi:type="dcterms:W3CDTF">2024-02-29T07:36:25Z</dcterms:created>
  <dcterms:modified xsi:type="dcterms:W3CDTF">2026-04-18T18:21:11Z</dcterms:modified>
</cp:coreProperties>
</file>