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4\"/>
    </mc:Choice>
  </mc:AlternateContent>
  <xr:revisionPtr revIDLastSave="0" documentId="13_ncr:1_{41E2F214-50A0-43A3-8CD7-9583032CE1FF}" xr6:coauthVersionLast="47" xr6:coauthVersionMax="47" xr10:uidLastSave="{00000000-0000-0000-0000-000000000000}"/>
  <bookViews>
    <workbookView xWindow="23148" yWindow="13680" windowWidth="20508" windowHeight="1706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<sst xmlns="http://schemas.openxmlformats.org/spreadsheetml/2006/main" count="218" uniqueCount="205">
  <si>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</si>
  <si>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</si>
  <si>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</si>
  <si>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</si>
  <si>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</si>
  <si>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</si>
  <si>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</si>
  <si>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</si>
  <si>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</si>
  <si>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</si>
  <si>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</si>
  <si>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</si>
  <si>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</si>
  <si>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</si>
  <si>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</si>
  <si>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</si>
  <si>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</si>
  <si>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</si>
  <si>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</si>
  <si>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</si>
  <si>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</si>
  <si>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</si>
  <si>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</si>
  <si>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</si>
  <si>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</si>
  <si>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</si>
  <si>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</si>
  <si>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</si>
  <si>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</si>
  <si>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</si>
  <si>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</si>
  <si>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</si>
  <si>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</si>
  <si>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</si>
  <si>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</si>
  <si>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</si>
  <si>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</si>
  <si>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</si>
  <si>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</si>
  <si>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</si>
  <si>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</si>
  <si>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</si>
  <si>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</si>
  <si>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</si>
  <si>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</si>
  <si>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</si>
  <si>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</si>
  <si>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</si>
  <si>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</si>
  <si>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</si>
  <si>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</si>
  <si>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</si>
  <si>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</si>
  <si>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</si>
  <si>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</si>
  <si>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</si>
  <si>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</si>
  <si>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</si>
  <si>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</si>
  <si>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</si>
  <si>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</si>
  <si>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</si>
  <si>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</si>
  <si>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</si>
  <si>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</si>
  <si>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</si>
  <si>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</si>
  <si>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</si>
  <si>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</si>
  <si>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</si>
  <si>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</si>
  <si>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</si>
  <si>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</si>
  <si>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</si>
  <si>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</si>
  <si>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</si>
  <si>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</si>
  <si>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</si>
  <si>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</si>
  <si>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</si>
  <si>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</si>
  <si>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</si>
  <si>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</si>
  <si>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</si>
  <si>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</si>
  <si>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</si>
  <si>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</si>
  <si>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</si>
  <si>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</si>
  <si>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</si>
  <si>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</si>
  <si>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</si>
  <si>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</si>
  <si>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</si>
  <si>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</si>
  <si>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</si>
  <si>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</si>
  <si>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</si>
  <si>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</si>
  <si>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</si>
  <si>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</si>
  <si>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</si>
  <si>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</si>
  <si>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</si>
  <si>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</si>
  <si>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</si>
  <si>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</si>
  <si>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</si>
  <si>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</si>
  <si>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</si>
  <si>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</si>
  <si>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</si>
  <si>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</si>
  <si>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</si>
  <si>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</si>
  <si>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</si>
  <si>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</si>
  <si>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</si>
  <si>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</si>
  <si>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</si>
  <si>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</si>
  <si>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</si>
  <si>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</si>
  <si>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</si>
  <si>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</si>
  <si>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</si>
  <si>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</si>
  <si>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</si>
  <si>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</si>
  <si>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</si>
  <si>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</si>
  <si>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</si>
  <si>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</si>
  <si>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</si>
  <si>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</si>
  <si>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</si>
  <si>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</si>
  <si>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</si>
  <si>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</si>
  <si>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</si>
  <si>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</si>
  <si>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</si>
  <si>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</si>
  <si>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</si>
  <si>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</si>
  <si>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</si>
  <si>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</si>
  <si>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</si>
  <si>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</si>
  <si>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</si>
  <si>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</si>
  <si>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</si>
  <si>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</si>
  <si>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</si>
  <si>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</si>
  <si>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</si>
  <si>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</si>
  <si>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</si>
  <si>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</si>
  <si>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</si>
  <si>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</si>
  <si>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</si>
  <si>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</si>
  <si>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</si>
  <si>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</si>
  <si>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</si>
  <si>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</si>
  <si>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</si>
  <si>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</si>
  <si>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</si>
  <si>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</si>
  <si>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</si>
  <si>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</si>
  <si>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</si>
  <si>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</si>
  <si>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</si>
  <si>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</si>
  <si>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</si>
  <si>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</si>
  <si>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</si>
  <si>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</si>
  <si>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</si>
  <si>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</si>
  <si>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김예은</t>
    <phoneticPr fontId="3" type="noConversion"/>
  </si>
  <si>
    <t>LSST</t>
    <phoneticPr fontId="3" type="noConversion"/>
  </si>
  <si>
    <t>TMT</t>
    <phoneticPr fontId="3" type="noConversion"/>
  </si>
  <si>
    <t>DEEPS</t>
    <phoneticPr fontId="3" type="noConversion"/>
  </si>
  <si>
    <t>월령 40% 이하로 방풍막 연결 해제</t>
    <phoneticPr fontId="3" type="noConversion"/>
  </si>
  <si>
    <t>DS9(영상 확인) 3회 꺼짐</t>
    <phoneticPr fontId="3" type="noConversion"/>
  </si>
  <si>
    <t>8s/25k 14s/25k 17s/24k</t>
    <phoneticPr fontId="3" type="noConversion"/>
  </si>
  <si>
    <t>8s/28k 10s/25k 12s/21k</t>
    <phoneticPr fontId="3" type="noConversion"/>
  </si>
  <si>
    <t>M_011853-011854:K</t>
    <phoneticPr fontId="3" type="noConversion"/>
  </si>
  <si>
    <t>M_011860-011861:N</t>
    <phoneticPr fontId="3" type="noConversion"/>
  </si>
  <si>
    <t>M_011813-011814:T</t>
    <phoneticPr fontId="3" type="noConversion"/>
  </si>
  <si>
    <t>[17:44-17:52] 망원경이 움직이진 않으나 DEC Oscillation(ALT 80.6/ AZ 99.8/ HA +00:42:27)으로 인해 여러 차례 포인팅 실패/ EIB 재실행</t>
    <phoneticPr fontId="3" type="noConversion"/>
  </si>
  <si>
    <t>[18:00-18:16] IC G crash로 그래픽 기록 없음</t>
    <phoneticPr fontId="3" type="noConversion"/>
  </si>
  <si>
    <t>M_011939</t>
    <phoneticPr fontId="3" type="noConversion"/>
  </si>
  <si>
    <t>M_011884-011885:M</t>
    <phoneticPr fontId="3" type="noConversion"/>
  </si>
  <si>
    <t>WNW</t>
    <phoneticPr fontId="3" type="noConversion"/>
  </si>
  <si>
    <t>SE</t>
    <phoneticPr fontId="3" type="noConversion"/>
  </si>
  <si>
    <t>SSW</t>
    <phoneticPr fontId="3" type="noConversion"/>
  </si>
  <si>
    <t>30s/25k 20s/25k 12s/22k</t>
    <phoneticPr fontId="3" type="noConversion"/>
  </si>
  <si>
    <t>35s/27k 26s/28k 14s/20k</t>
    <phoneticPr fontId="3" type="noConversion"/>
  </si>
  <si>
    <t>돔 에어컨 수리 완료</t>
    <phoneticPr fontId="3" type="noConversion"/>
  </si>
  <si>
    <t>[15:20] FSA 습도 25%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</si>
</sst>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21" zoomScale="145" zoomScaleNormal="145" workbookViewId="0">
      <selection activeCell="B89" sqref="B89:P89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5">
        <v>46125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100</v>
      </c>
      <c r="M3" s="157"/>
      <c r="N3" s="66" t="s">
        <v>3</v>
      </c>
      <c r="O3" s="157">
        <f>(P31-P33)/P31*100</f>
        <v>100</v>
      </c>
      <c r="P3" s="157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0.37916666666666665</v>
      </c>
      <c r="D9" s="8">
        <v>2.1</v>
      </c>
      <c r="E9" s="8">
        <v>11.3</v>
      </c>
      <c r="F9" s="8">
        <v>52.9</v>
      </c>
      <c r="G9" s="36" t="s">
        <v>198</v>
      </c>
      <c r="H9" s="8">
        <v>0.3</v>
      </c>
      <c r="I9" s="36">
        <v>14.4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2.5</v>
      </c>
      <c r="E10" s="8">
        <v>8.9</v>
      </c>
      <c r="F10" s="8">
        <v>63.3</v>
      </c>
      <c r="G10" s="36" t="s">
        <v>199</v>
      </c>
      <c r="H10" s="8">
        <v>4.9000000000000004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0.79513888888888884</v>
      </c>
      <c r="D11" s="15">
        <v>2</v>
      </c>
      <c r="E11" s="15">
        <v>7.1</v>
      </c>
      <c r="F11" s="15">
        <v>77.900000000000006</v>
      </c>
      <c r="G11" s="36" t="s">
        <v>200</v>
      </c>
      <c r="H11" s="15">
        <v>4.5999999999999996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24.415972222222223</v>
      </c>
      <c r="D12" s="19">
        <f>AVERAGE(D9:D11)</f>
        <v>2.1999999999999997</v>
      </c>
      <c r="E12" s="19">
        <f>AVERAGE(E9:E11)</f>
        <v>9.1000000000000014</v>
      </c>
      <c r="F12" s="20">
        <f>AVERAGE(F9:F11)</f>
        <v>64.7</v>
      </c>
      <c r="G12" s="21"/>
      <c r="H12" s="22">
        <f>AVERAGE(H9:H11)</f>
        <v>3.2666666666666671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185</v>
      </c>
      <c r="F16" s="27" t="s">
        <v>184</v>
      </c>
      <c r="G16" s="27" t="s">
        <v>186</v>
      </c>
      <c r="H16" s="27" t="s">
        <v>180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0.33124999999999999</v>
      </c>
      <c r="D17" s="28">
        <v>0.33263888888888887</v>
      </c>
      <c r="E17" s="28">
        <v>0.35902777777777778</v>
      </c>
      <c r="F17" s="28">
        <v>0.37847222222222221</v>
      </c>
      <c r="G17" s="28">
        <v>0.40069444444444446</v>
      </c>
      <c r="H17" s="28">
        <v>0.5625</v>
      </c>
      <c r="I17" s="28">
        <v>0.82430555555555551</v>
      </c>
      <c r="J17" s="28"/>
      <c r="K17" s="28"/>
      <c r="L17" s="28"/>
      <c r="M17" s="28"/>
      <c r="N17" s="28"/>
      <c r="O17" s="28"/>
      <c r="P17" s="28">
        <v>0.83680555555555558</v>
      </c>
    </row>
    <row r="18" spans="2:16" ht="14.1" customHeight="1" x14ac:dyDescent="0.35">
      <c r="B18" s="35" t="s">
        <v>42</v>
      </c>
      <c r="C18" s="27">
        <v>11699</v>
      </c>
      <c r="D18" s="27">
        <v>11700</v>
      </c>
      <c r="E18" s="27">
        <v>11720</v>
      </c>
      <c r="F18" s="27">
        <v>11732</v>
      </c>
      <c r="G18" s="27">
        <v>11746</v>
      </c>
      <c r="H18" s="27">
        <v>11812</v>
      </c>
      <c r="I18" s="27">
        <v>11963</v>
      </c>
      <c r="J18" s="27"/>
      <c r="K18" s="27"/>
      <c r="L18" s="27"/>
      <c r="M18" s="27"/>
      <c r="N18" s="27"/>
      <c r="O18" s="27"/>
      <c r="P18" s="27">
        <v>11974</v>
      </c>
    </row>
    <row r="19" spans="2:16" ht="14.1" customHeight="1" thickBot="1" x14ac:dyDescent="0.4">
      <c r="B19" s="13" t="s">
        <v>43</v>
      </c>
      <c r="C19" s="29"/>
      <c r="D19" s="27">
        <v>11712</v>
      </c>
      <c r="E19" s="30">
        <v>11731</v>
      </c>
      <c r="F19" s="30">
        <v>11745</v>
      </c>
      <c r="G19" s="30">
        <v>11811</v>
      </c>
      <c r="H19" s="30">
        <v>11962</v>
      </c>
      <c r="I19" s="30">
        <v>11973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14</v>
      </c>
      <c r="G20" s="33">
        <f>IF(ISNUMBER(G18),G19-G18+1,"")</f>
        <v>66</v>
      </c>
      <c r="H20" s="33">
        <f>IF(ISNUMBER(H18),H19-H18+1,"")</f>
        <v>151</v>
      </c>
      <c r="I20" s="33">
        <f t="shared" ref="I20:O20" si="0">IF(ISNUMBER(I18),I19-I18+1,"")</f>
        <v>11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 x14ac:dyDescent="0.35">
      <c r="B23" s="163"/>
      <c r="C23" s="116"/>
      <c r="D23" s="116"/>
      <c r="E23" s="36" t="s">
        <v>48</v>
      </c>
      <c r="F23" s="162"/>
      <c r="G23" s="162"/>
      <c r="H23" s="162"/>
      <c r="I23" s="162"/>
      <c r="J23" s="106"/>
      <c r="K23" s="106"/>
      <c r="L23" s="116" t="s">
        <v>165</v>
      </c>
      <c r="M23" s="162"/>
      <c r="N23" s="162"/>
      <c r="O23" s="162"/>
      <c r="P23" s="162"/>
    </row>
    <row r="24" spans="2:16" ht="13.5" customHeight="1" x14ac:dyDescent="0.35">
      <c r="B24" s="163"/>
      <c r="C24" s="106">
        <v>0.34027777777777779</v>
      </c>
      <c r="D24" s="106">
        <v>0.34236111111111112</v>
      </c>
      <c r="E24" s="113" t="s">
        <v>178</v>
      </c>
      <c r="F24" s="162" t="s">
        <v>190</v>
      </c>
      <c r="G24" s="162"/>
      <c r="H24" s="162"/>
      <c r="I24" s="162"/>
      <c r="J24" s="106">
        <v>0.82430555555555551</v>
      </c>
      <c r="K24" s="106">
        <v>0.82638888888888884</v>
      </c>
      <c r="L24" s="36" t="s">
        <v>182</v>
      </c>
      <c r="M24" s="189" t="s">
        <v>202</v>
      </c>
      <c r="N24" s="190"/>
      <c r="O24" s="190"/>
      <c r="P24" s="191"/>
    </row>
    <row r="25" spans="2:16" ht="13.5" customHeight="1" x14ac:dyDescent="0.35">
      <c r="B25" s="163"/>
      <c r="C25" s="116"/>
      <c r="D25" s="116"/>
      <c r="E25" s="113" t="s">
        <v>171</v>
      </c>
      <c r="F25" s="162"/>
      <c r="G25" s="162"/>
      <c r="H25" s="162"/>
      <c r="I25" s="162"/>
      <c r="J25" s="106"/>
      <c r="K25" s="106"/>
      <c r="L25" s="36" t="s">
        <v>49</v>
      </c>
      <c r="M25" s="162"/>
      <c r="N25" s="162"/>
      <c r="O25" s="162"/>
      <c r="P25" s="162"/>
    </row>
    <row r="26" spans="2:16" ht="13.5" customHeight="1" x14ac:dyDescent="0.35">
      <c r="B26" s="163"/>
      <c r="C26" s="106">
        <v>0.34305555555555556</v>
      </c>
      <c r="D26" s="106">
        <v>0.34583333333333333</v>
      </c>
      <c r="E26" s="113" t="s">
        <v>165</v>
      </c>
      <c r="F26" s="162" t="s">
        <v>189</v>
      </c>
      <c r="G26" s="162"/>
      <c r="H26" s="162"/>
      <c r="I26" s="162"/>
      <c r="J26" s="106">
        <v>0.82777777777777772</v>
      </c>
      <c r="K26" s="106">
        <v>0.82986111111111116</v>
      </c>
      <c r="L26" s="36" t="s">
        <v>176</v>
      </c>
      <c r="M26" s="162" t="s">
        <v>201</v>
      </c>
      <c r="N26" s="162"/>
      <c r="O26" s="162"/>
      <c r="P26" s="162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0.23402777777777778</v>
      </c>
      <c r="D30" s="43"/>
      <c r="E30" s="43"/>
      <c r="F30" s="43"/>
      <c r="G30" s="43">
        <v>0.16111111111111112</v>
      </c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0.41597222222222224</v>
      </c>
    </row>
    <row r="31" spans="2:16" ht="14.1" customHeight="1" x14ac:dyDescent="0.35">
      <c r="B31" s="37" t="s">
        <v>170</v>
      </c>
      <c r="C31" s="47">
        <v>0.24652777777777779</v>
      </c>
      <c r="D31" s="7"/>
      <c r="E31" s="7"/>
      <c r="F31" s="7"/>
      <c r="G31" s="7">
        <v>0.16180555555555556</v>
      </c>
      <c r="H31" s="7"/>
      <c r="I31" s="7"/>
      <c r="J31" s="7">
        <v>2.1527777777777778E-2</v>
      </c>
      <c r="K31" s="7">
        <v>1.6666666666666666E-2</v>
      </c>
      <c r="L31" s="7"/>
      <c r="M31" s="7"/>
      <c r="N31" s="7"/>
      <c r="O31" s="48"/>
      <c r="P31" s="46">
        <f>SUM(C31:N31)</f>
        <v>0.44652777777777775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0.24652777777777779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0.16180555555555556</v>
      </c>
      <c r="H34" s="110">
        <f t="shared" si="1"/>
        <v>0</v>
      </c>
      <c r="I34" s="110">
        <f t="shared" si="1"/>
        <v>0</v>
      </c>
      <c r="J34" s="110">
        <f t="shared" si="1"/>
        <v>2.1527777777777778E-2</v>
      </c>
      <c r="K34" s="110">
        <f t="shared" si="1"/>
        <v>1.6666666666666666E-2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0.44652777777777775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49" t="s">
        <v>67</v>
      </c>
      <c r="C36" s="152" t="s">
        <v>193</v>
      </c>
      <c r="D36" s="153"/>
      <c r="E36" s="152" t="s">
        <v>191</v>
      </c>
      <c r="F36" s="153"/>
      <c r="G36" s="152" t="s">
        <v>192</v>
      </c>
      <c r="H36" s="153"/>
      <c r="I36" s="152" t="s">
        <v>197</v>
      </c>
      <c r="J36" s="153"/>
      <c r="K36" s="152" t="s">
        <v>196</v>
      </c>
      <c r="L36" s="153"/>
      <c r="M36" s="152"/>
      <c r="N36" s="153"/>
      <c r="O36" s="148"/>
      <c r="P36" s="148"/>
    </row>
    <row r="37" spans="2:16" ht="18" customHeight="1" x14ac:dyDescent="0.35">
      <c r="B37" s="150"/>
      <c r="C37" s="152"/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 x14ac:dyDescent="0.35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35">
      <c r="B39" s="150"/>
      <c r="C39" s="148"/>
      <c r="D39" s="148"/>
      <c r="E39" s="148"/>
      <c r="F39" s="148"/>
      <c r="G39" s="148"/>
      <c r="H39" s="148"/>
      <c r="I39" s="148"/>
      <c r="J39" s="148"/>
      <c r="K39" s="148" t="s">
        <v>177</v>
      </c>
      <c r="L39" s="148"/>
      <c r="M39" s="148"/>
      <c r="N39" s="148"/>
      <c r="O39" s="148"/>
      <c r="P39" s="148"/>
    </row>
    <row r="40" spans="2:16" ht="18" customHeight="1" x14ac:dyDescent="0.35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35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1" t="s">
        <v>68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3"/>
    </row>
    <row r="44" spans="2:16" ht="14.1" customHeight="1" x14ac:dyDescent="0.35">
      <c r="B44" s="121" t="s">
        <v>194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23"/>
    </row>
    <row r="45" spans="2:16" ht="14.1" customHeight="1" x14ac:dyDescent="0.35">
      <c r="B45" s="121" t="s">
        <v>195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" customHeight="1" x14ac:dyDescent="0.35">
      <c r="B49" s="145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29" t="s">
        <v>168</v>
      </c>
      <c r="C53" s="130"/>
      <c r="D53" s="115"/>
      <c r="E53" s="115"/>
      <c r="F53" s="115"/>
      <c r="G53" s="131"/>
      <c r="H53" s="130"/>
      <c r="I53" s="130"/>
      <c r="J53" s="130"/>
      <c r="K53" s="130"/>
      <c r="L53" s="130"/>
      <c r="M53" s="130"/>
      <c r="N53" s="130"/>
      <c r="O53" s="130"/>
      <c r="P53" s="132"/>
    </row>
    <row r="54" spans="2:16" ht="14.1" customHeight="1" thickTop="1" thickBot="1" x14ac:dyDescent="0.4">
      <c r="B54" s="124" t="s">
        <v>181</v>
      </c>
      <c r="C54" s="125"/>
      <c r="D54" s="125"/>
      <c r="E54" s="125"/>
      <c r="F54" s="112">
        <v>1025</v>
      </c>
      <c r="G54" s="126"/>
      <c r="H54" s="127"/>
      <c r="I54" s="127"/>
      <c r="J54" s="127"/>
      <c r="K54" s="127"/>
      <c r="L54" s="127"/>
      <c r="M54" s="127"/>
      <c r="N54" s="127"/>
      <c r="O54" s="127"/>
      <c r="P54" s="128"/>
    </row>
    <row r="55" spans="2:16" ht="13.5" customHeight="1" thickTop="1" x14ac:dyDescent="0.35"/>
    <row r="56" spans="2:16" ht="17.25" customHeight="1" x14ac:dyDescent="0.35">
      <c r="B56" s="176" t="s">
        <v>69</v>
      </c>
      <c r="C56" s="17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7" t="s">
        <v>70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71</v>
      </c>
      <c r="O57" s="178"/>
      <c r="P57" s="181"/>
    </row>
    <row r="58" spans="2:16" ht="17.100000000000001" customHeight="1" x14ac:dyDescent="0.35">
      <c r="B58" s="182" t="s">
        <v>72</v>
      </c>
      <c r="C58" s="183"/>
      <c r="D58" s="184"/>
      <c r="E58" s="182" t="s">
        <v>73</v>
      </c>
      <c r="F58" s="183"/>
      <c r="G58" s="184"/>
      <c r="H58" s="183" t="s">
        <v>74</v>
      </c>
      <c r="I58" s="183"/>
      <c r="J58" s="183"/>
      <c r="K58" s="185" t="s">
        <v>75</v>
      </c>
      <c r="L58" s="183"/>
      <c r="M58" s="186"/>
      <c r="N58" s="187"/>
      <c r="O58" s="183"/>
      <c r="P58" s="188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8"/>
      <c r="I63" s="69"/>
      <c r="J63" s="70"/>
      <c r="K63" s="119" t="s">
        <v>96</v>
      </c>
      <c r="L63" s="118"/>
      <c r="M63" s="58" t="b">
        <v>1</v>
      </c>
      <c r="N63" s="120" t="s">
        <v>166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71"/>
      <c r="I64" s="72"/>
      <c r="J64" s="73"/>
      <c r="K64" s="139" t="s">
        <v>99</v>
      </c>
      <c r="L64" s="140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7" t="s">
        <v>162</v>
      </c>
      <c r="F65" s="118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3" t="s">
        <v>105</v>
      </c>
      <c r="C69" s="133"/>
      <c r="D69" s="81"/>
      <c r="E69" s="81"/>
      <c r="F69" s="135" t="s">
        <v>106</v>
      </c>
      <c r="G69" s="137" t="s">
        <v>107</v>
      </c>
      <c r="H69" s="81"/>
      <c r="I69" s="133" t="s">
        <v>108</v>
      </c>
      <c r="J69" s="133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4"/>
      <c r="C70" s="134"/>
      <c r="D70" s="85"/>
      <c r="E70" s="86"/>
      <c r="F70" s="136"/>
      <c r="G70" s="138"/>
      <c r="H70" s="87"/>
      <c r="I70" s="134"/>
      <c r="J70" s="134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1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-158.69999999999999</v>
      </c>
      <c r="D72" s="60">
        <v>-160.80000000000001</v>
      </c>
      <c r="E72" s="100" t="s">
        <v>118</v>
      </c>
      <c r="F72" s="60">
        <v>21.7</v>
      </c>
      <c r="G72" s="60">
        <v>21.5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-154.30000000000001</v>
      </c>
      <c r="D73" s="60">
        <v>-157.19999999999999</v>
      </c>
      <c r="E73" s="102" t="s">
        <v>122</v>
      </c>
      <c r="F73" s="61">
        <v>31.7</v>
      </c>
      <c r="G73" s="61">
        <v>36.4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-203.4</v>
      </c>
      <c r="D74" s="60">
        <v>-208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-121.6</v>
      </c>
      <c r="D75" s="60">
        <v>-128.9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33.5</v>
      </c>
      <c r="D76" s="60">
        <v>30.1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31.1</v>
      </c>
      <c r="D77" s="60">
        <v>28.9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26.1</v>
      </c>
      <c r="D78" s="60">
        <v>24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24.5</v>
      </c>
      <c r="D79" s="60">
        <v>22.7</v>
      </c>
      <c r="E79" s="100" t="s">
        <v>152</v>
      </c>
      <c r="F79" s="60">
        <v>19.100000000000001</v>
      </c>
      <c r="G79" s="60">
        <v>8.6999999999999993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1.36E-5</v>
      </c>
      <c r="D80" s="64">
        <v>8.2600000000000005E-6</v>
      </c>
      <c r="E80" s="102" t="s">
        <v>157</v>
      </c>
      <c r="F80" s="61">
        <v>38.1</v>
      </c>
      <c r="G80" s="61">
        <v>82.8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8" t="s">
        <v>161</v>
      </c>
      <c r="C84" s="158"/>
    </row>
    <row r="85" spans="2:16" ht="15" customHeight="1" x14ac:dyDescent="0.35">
      <c r="B85" s="159" t="s">
        <v>187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35">
      <c r="B86" s="165" t="s">
        <v>188</v>
      </c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7"/>
    </row>
    <row r="87" spans="2:16" ht="15" customHeight="1" x14ac:dyDescent="0.35">
      <c r="B87" s="165" t="s">
        <v>204</v>
      </c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7"/>
    </row>
    <row r="88" spans="2:16" ht="15" customHeight="1" x14ac:dyDescent="0.35">
      <c r="B88" s="174" t="s">
        <v>203</v>
      </c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68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68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68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68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68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68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5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68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68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68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1"/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3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2026-04-13T20:25:29Z</dcterms:modified>
</cp:coreProperties>
</file>