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9A92A259-A4FB-4BF0-88BA-D9DCA9477385}" xr6:coauthVersionLast="47" xr6:coauthVersionMax="47" xr10:uidLastSave="{00000000-0000-0000-0000-000000000000}"/>
  <bookViews>
    <workbookView xWindow="5376" yWindow="5376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<sst xmlns="http://schemas.openxmlformats.org/spreadsheetml/2006/main" count="214" uniqueCount="199">
  <si>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</si>
  <si>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</si>
  <si>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</si>
  <si>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</si>
  <si>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</si>
  <si>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</si>
  <si>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</si>
  <si>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</si>
  <si>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</si>
  <si>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</si>
  <si>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</si>
  <si>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</si>
  <si>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</si>
  <si>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</si>
  <si>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</si>
  <si>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</si>
  <si>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</si>
  <si>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</si>
  <si>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</si>
  <si>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</si>
  <si>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</si>
  <si>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</si>
  <si>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</si>
  <si>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</si>
  <si>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</si>
  <si>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</si>
  <si>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</si>
  <si>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</si>
  <si>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</si>
  <si>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</si>
  <si>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</si>
  <si>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</si>
  <si>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</si>
  <si>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</si>
  <si>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</si>
  <si>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</si>
  <si>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</si>
  <si>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</si>
  <si>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</si>
  <si>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</si>
  <si>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</si>
  <si>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</si>
  <si>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</si>
  <si>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</si>
  <si>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</si>
  <si>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</si>
  <si>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</si>
  <si>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</si>
  <si>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</si>
  <si>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</si>
  <si>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</si>
  <si>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</si>
  <si>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</si>
  <si>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</si>
  <si>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</si>
  <si>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</si>
  <si>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</si>
  <si>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</si>
  <si>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</si>
  <si>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</si>
  <si>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</si>
  <si>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</si>
  <si>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</si>
  <si>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</si>
  <si>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</si>
  <si>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</si>
  <si>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</si>
  <si>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</si>
  <si>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</si>
  <si>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</si>
  <si>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</si>
  <si>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</si>
  <si>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</si>
  <si>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</si>
  <si>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</si>
  <si>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</si>
  <si>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</si>
  <si>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</si>
  <si>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</si>
  <si>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</si>
  <si>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</si>
  <si>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</si>
  <si>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</si>
  <si>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</si>
  <si>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</si>
  <si>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</si>
  <si>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</si>
  <si>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</si>
  <si>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</si>
  <si>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</si>
  <si>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</si>
  <si>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</si>
  <si>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</si>
  <si>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</si>
  <si>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</si>
  <si>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</si>
  <si>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</si>
  <si>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</si>
  <si>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</si>
  <si>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</si>
  <si>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</si>
  <si>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</si>
  <si>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</si>
  <si>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</si>
  <si>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</si>
  <si>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</si>
  <si>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</si>
  <si>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</si>
  <si>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</si>
  <si>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</si>
  <si>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</si>
  <si>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</si>
  <si>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</si>
  <si>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</si>
  <si>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</si>
  <si>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</si>
  <si>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</si>
  <si>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</si>
  <si>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</si>
  <si>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</si>
  <si>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</si>
  <si>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</si>
  <si>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</si>
  <si>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</si>
  <si>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</si>
  <si>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</si>
  <si>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</si>
  <si>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</si>
  <si>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</si>
  <si>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</si>
  <si>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</si>
  <si>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</si>
  <si>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</si>
  <si>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</si>
  <si>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</si>
  <si>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</si>
  <si>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</si>
  <si>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</si>
  <si>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</si>
  <si>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</si>
  <si>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</si>
  <si>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</si>
  <si>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</si>
  <si>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</si>
  <si>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</si>
  <si>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</si>
  <si>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</si>
  <si>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</si>
  <si>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</si>
  <si>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</si>
  <si>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</si>
  <si>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</si>
  <si>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</si>
  <si>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</si>
  <si>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</si>
  <si>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</si>
  <si>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</si>
  <si>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</si>
  <si>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</si>
  <si>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</si>
  <si>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</si>
  <si>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</si>
  <si>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</si>
  <si>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</si>
  <si>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</si>
  <si>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</si>
  <si>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</si>
  <si>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</si>
  <si>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</si>
  <si>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</si>
  <si>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</si>
  <si>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</si>
  <si>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</si>
  <si>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</si>
  <si>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</si>
  <si>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</si>
  <si>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</si>
  <si>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</si>
  <si>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</si>
  <si>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</si>
  <si>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</si>
  <si>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</si>
  <si>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</si>
  <si>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</si>
  <si>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LSST</t>
    <phoneticPr fontId="3" type="noConversion"/>
  </si>
  <si>
    <t>TMT</t>
    <phoneticPr fontId="3" type="noConversion"/>
  </si>
  <si>
    <t>월령 40% 이하로 방풍막 연결 해제</t>
    <phoneticPr fontId="3" type="noConversion"/>
  </si>
  <si>
    <t>돔 내부에 열기가 모이는 걸 방지 하기 위해 돔 창문 열고 퇴근 함</t>
    <phoneticPr fontId="3" type="noConversion"/>
  </si>
  <si>
    <t>ENG-KSP</t>
    <phoneticPr fontId="3" type="noConversion"/>
  </si>
  <si>
    <t>10s/24k 15s/27k 20s/26k</t>
    <phoneticPr fontId="3" type="noConversion"/>
  </si>
  <si>
    <t>6s/27k 8s/24k 10s/22k</t>
    <phoneticPr fontId="3" type="noConversion"/>
  </si>
  <si>
    <t>[11:06-11:14] 망원경이 위치(ALT 57.6/ AZ -32.1/ HA +02:00:53)를 못 잡고 움직이는게 육안으로 보임/ EIB 재실행</t>
    <phoneticPr fontId="3" type="noConversion"/>
  </si>
  <si>
    <t>I_011529</t>
    <phoneticPr fontId="3" type="noConversion"/>
  </si>
  <si>
    <t>DS9(영상 확인) 4회 꺼짐</t>
    <phoneticPr fontId="3" type="noConversion"/>
  </si>
  <si>
    <t xml:space="preserve">I_011529 filter i와 초점 값 누락 </t>
    <phoneticPr fontId="3" type="noConversion"/>
  </si>
  <si>
    <t>S</t>
    <phoneticPr fontId="3" type="noConversion"/>
  </si>
  <si>
    <t>[8:30] 돔내부 14.4, 외부 8.3, 미러셀 11.4/ [14:40] 내부 8.1, 외부 6.1, 미러셀 7.4/ [19:25] 내부 6.8, 외부 5.3, 미러셀 6.9</t>
    <phoneticPr fontId="3" type="noConversion"/>
  </si>
  <si>
    <t>25s/27k 18s/29k 11s/25k</t>
    <phoneticPr fontId="3" type="noConversion"/>
  </si>
  <si>
    <t>14s/24k 10s/22k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</si>
</sst>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4" zoomScale="145" zoomScaleNormal="145" workbookViewId="0">
      <selection activeCell="J72" sqref="J72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46124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100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0.38055555555555554</v>
      </c>
      <c r="D9" s="8">
        <v>2</v>
      </c>
      <c r="E9" s="8">
        <v>8.1</v>
      </c>
      <c r="F9" s="8">
        <v>51.3</v>
      </c>
      <c r="G9" s="36" t="s">
        <v>195</v>
      </c>
      <c r="H9" s="8">
        <v>0.6</v>
      </c>
      <c r="I9" s="36">
        <v>22.6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1.4</v>
      </c>
      <c r="E10" s="8">
        <v>6.3</v>
      </c>
      <c r="F10" s="8">
        <v>59.6</v>
      </c>
      <c r="G10" s="36" t="s">
        <v>195</v>
      </c>
      <c r="H10" s="8">
        <v>10.7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0.7944444444444444</v>
      </c>
      <c r="D11" s="15">
        <v>2.6</v>
      </c>
      <c r="E11" s="15">
        <v>5.0999999999999996</v>
      </c>
      <c r="F11" s="15">
        <v>66.099999999999994</v>
      </c>
      <c r="G11" s="36" t="s">
        <v>195</v>
      </c>
      <c r="H11" s="15">
        <v>5.2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24.413888888888888</v>
      </c>
      <c r="D12" s="19">
        <f>AVERAGE(D9:D11)</f>
        <v>2</v>
      </c>
      <c r="E12" s="19">
        <f>AVERAGE(E9:E11)</f>
        <v>6.5</v>
      </c>
      <c r="F12" s="20">
        <f>AVERAGE(F9:F11)</f>
        <v>59</v>
      </c>
      <c r="G12" s="21"/>
      <c r="H12" s="22">
        <f>AVERAGE(H9:H11)</f>
        <v>5.5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185</v>
      </c>
      <c r="F16" s="27" t="s">
        <v>184</v>
      </c>
      <c r="G16" s="27" t="s">
        <v>188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0.32916666666666666</v>
      </c>
      <c r="D17" s="28">
        <v>0.33055555555555555</v>
      </c>
      <c r="E17" s="28">
        <v>0.35972222222222222</v>
      </c>
      <c r="F17" s="28">
        <v>0.37916666666666665</v>
      </c>
      <c r="G17" s="28">
        <v>0.40069444444444446</v>
      </c>
      <c r="H17" s="28">
        <v>0.56527777777777777</v>
      </c>
      <c r="I17" s="28">
        <v>0.82361111111111107</v>
      </c>
      <c r="J17" s="28"/>
      <c r="K17" s="28"/>
      <c r="L17" s="28"/>
      <c r="M17" s="28"/>
      <c r="N17" s="28"/>
      <c r="O17" s="28"/>
      <c r="P17" s="28">
        <v>0.83819444444444446</v>
      </c>
    </row>
    <row r="18" spans="2:16" ht="14.1" customHeight="1" x14ac:dyDescent="0.35">
      <c r="B18" s="35" t="s">
        <v>42</v>
      </c>
      <c r="C18" s="27">
        <v>11384</v>
      </c>
      <c r="D18" s="27">
        <v>11385</v>
      </c>
      <c r="E18" s="27">
        <v>11407</v>
      </c>
      <c r="F18" s="27">
        <v>11419</v>
      </c>
      <c r="G18" s="27">
        <v>11428</v>
      </c>
      <c r="H18" s="27">
        <v>11525</v>
      </c>
      <c r="I18" s="27">
        <v>11686</v>
      </c>
      <c r="J18" s="27"/>
      <c r="K18" s="27"/>
      <c r="L18" s="27"/>
      <c r="M18" s="27"/>
      <c r="N18" s="27"/>
      <c r="O18" s="27"/>
      <c r="P18" s="27">
        <v>11698</v>
      </c>
    </row>
    <row r="19" spans="2:16" ht="14.1" customHeight="1" thickBot="1" x14ac:dyDescent="0.4">
      <c r="B19" s="13" t="s">
        <v>43</v>
      </c>
      <c r="C19" s="29"/>
      <c r="D19" s="27">
        <v>11397</v>
      </c>
      <c r="E19" s="30">
        <v>11418</v>
      </c>
      <c r="F19" s="30">
        <v>11427</v>
      </c>
      <c r="G19" s="30">
        <v>11524</v>
      </c>
      <c r="H19" s="30">
        <v>11685</v>
      </c>
      <c r="I19" s="30">
        <v>11697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9</v>
      </c>
      <c r="G20" s="33">
        <f>IF(ISNUMBER(G18),G19-G18+1,"")</f>
        <v>97</v>
      </c>
      <c r="H20" s="33">
        <f>IF(ISNUMBER(H18),H19-H18+1,"")</f>
        <v>161</v>
      </c>
      <c r="I20" s="33">
        <f t="shared" ref="I20:O20" si="0">IF(ISNUMBER(I18),I19-I18+1,"")</f>
        <v>12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>
        <v>0.34097222222222223</v>
      </c>
      <c r="D23" s="116">
        <v>0.34305555555555556</v>
      </c>
      <c r="E23" s="36" t="s">
        <v>48</v>
      </c>
      <c r="F23" s="155" t="s">
        <v>190</v>
      </c>
      <c r="G23" s="155"/>
      <c r="H23" s="155"/>
      <c r="I23" s="155"/>
      <c r="J23" s="106">
        <v>0.82638888888888884</v>
      </c>
      <c r="K23" s="106">
        <v>0.82708333333333328</v>
      </c>
      <c r="L23" s="116" t="s">
        <v>165</v>
      </c>
      <c r="M23" s="155" t="s">
        <v>198</v>
      </c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178</v>
      </c>
      <c r="F24" s="155"/>
      <c r="G24" s="155"/>
      <c r="H24" s="155"/>
      <c r="I24" s="155"/>
      <c r="J24" s="106"/>
      <c r="K24" s="106"/>
      <c r="L24" s="36" t="s">
        <v>182</v>
      </c>
      <c r="M24" s="155"/>
      <c r="N24" s="155"/>
      <c r="O24" s="155"/>
      <c r="P24" s="155"/>
    </row>
    <row r="25" spans="2:16" ht="13.5" customHeight="1" x14ac:dyDescent="0.35">
      <c r="B25" s="156"/>
      <c r="C25" s="116">
        <v>0.34513888888888888</v>
      </c>
      <c r="D25" s="116">
        <v>0.34652777777777777</v>
      </c>
      <c r="E25" s="113" t="s">
        <v>171</v>
      </c>
      <c r="F25" s="155" t="s">
        <v>189</v>
      </c>
      <c r="G25" s="155"/>
      <c r="H25" s="155"/>
      <c r="I25" s="155"/>
      <c r="J25" s="106">
        <v>0.82777777777777772</v>
      </c>
      <c r="K25" s="106">
        <v>0.82986111111111116</v>
      </c>
      <c r="L25" s="36" t="s">
        <v>49</v>
      </c>
      <c r="M25" s="155" t="s">
        <v>197</v>
      </c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0.23055555555555557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0.16250000000000001</v>
      </c>
      <c r="P30" s="46">
        <f>SUM(C30:J30,L30:N30)</f>
        <v>0.25138888888888888</v>
      </c>
    </row>
    <row r="31" spans="2:16" ht="14.1" customHeight="1" x14ac:dyDescent="0.35">
      <c r="B31" s="37" t="s">
        <v>170</v>
      </c>
      <c r="C31" s="47">
        <v>0.24930555555555556</v>
      </c>
      <c r="D31" s="7">
        <v>0.16458333333333333</v>
      </c>
      <c r="E31" s="7"/>
      <c r="F31" s="7"/>
      <c r="G31" s="7"/>
      <c r="H31" s="7"/>
      <c r="I31" s="7"/>
      <c r="J31" s="7">
        <v>2.0833333333333332E-2</v>
      </c>
      <c r="K31" s="7">
        <v>1.6666666666666666E-2</v>
      </c>
      <c r="L31" s="7"/>
      <c r="M31" s="7"/>
      <c r="N31" s="7"/>
      <c r="O31" s="48"/>
      <c r="P31" s="46">
        <f>SUM(C31:N31)</f>
        <v>0.45138888888888884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0.24930555555555556</v>
      </c>
      <c r="D34" s="110">
        <f t="shared" ref="D34:P34" si="1">D31-D32-D33</f>
        <v>0.16458333333333333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2.0833333333333332E-2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0.45138888888888884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8" t="s">
        <v>67</v>
      </c>
      <c r="C36" s="145" t="s">
        <v>192</v>
      </c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7"/>
      <c r="P36" s="117"/>
    </row>
    <row r="37" spans="2:16" ht="18" customHeight="1" x14ac:dyDescent="0.35">
      <c r="B37" s="159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59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9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59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0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35">
      <c r="B44" s="121" t="s">
        <v>191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23"/>
    </row>
    <row r="45" spans="2:16" ht="14.1" customHeight="1" x14ac:dyDescent="0.35">
      <c r="B45" s="121" t="s">
        <v>194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35">
      <c r="B49" s="168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168</v>
      </c>
      <c r="C53" s="186"/>
      <c r="D53" s="115"/>
      <c r="E53" s="115"/>
      <c r="F53" s="115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181</v>
      </c>
      <c r="C54" s="181"/>
      <c r="D54" s="181"/>
      <c r="E54" s="181"/>
      <c r="F54" s="112">
        <v>899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1" t="s">
        <v>76</v>
      </c>
      <c r="C59" s="162"/>
      <c r="D59" s="58">
        <v>7</v>
      </c>
      <c r="E59" s="171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35">
      <c r="B60" s="171" t="s">
        <v>81</v>
      </c>
      <c r="C60" s="162"/>
      <c r="D60" s="58" t="b">
        <v>1</v>
      </c>
      <c r="E60" s="171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35">
      <c r="B61" s="171" t="s">
        <v>86</v>
      </c>
      <c r="C61" s="162"/>
      <c r="D61" s="58" t="b">
        <v>1</v>
      </c>
      <c r="E61" s="171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35">
      <c r="B62" s="161" t="s">
        <v>88</v>
      </c>
      <c r="C62" s="162"/>
      <c r="D62" s="58" t="b">
        <v>1</v>
      </c>
      <c r="E62" s="171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35">
      <c r="B63" s="161" t="s">
        <v>94</v>
      </c>
      <c r="C63" s="162"/>
      <c r="D63" s="58" t="b">
        <v>1</v>
      </c>
      <c r="E63" s="171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166</v>
      </c>
      <c r="O63" s="162"/>
      <c r="P63" s="58" t="b">
        <v>1</v>
      </c>
    </row>
    <row r="64" spans="2:16" ht="20.100000000000001" customHeight="1" x14ac:dyDescent="0.35">
      <c r="B64" s="161" t="s">
        <v>97</v>
      </c>
      <c r="C64" s="162"/>
      <c r="D64" s="58" t="b">
        <v>0</v>
      </c>
      <c r="E64" s="171" t="s">
        <v>98</v>
      </c>
      <c r="F64" s="162"/>
      <c r="G64" s="58" t="b">
        <v>1</v>
      </c>
      <c r="H64" s="71"/>
      <c r="I64" s="72"/>
      <c r="J64" s="73"/>
      <c r="K64" s="178" t="s">
        <v>99</v>
      </c>
      <c r="L64" s="179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1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2" t="s">
        <v>105</v>
      </c>
      <c r="C69" s="172"/>
      <c r="D69" s="81"/>
      <c r="E69" s="81"/>
      <c r="F69" s="174" t="s">
        <v>106</v>
      </c>
      <c r="G69" s="176" t="s">
        <v>107</v>
      </c>
      <c r="H69" s="81"/>
      <c r="I69" s="172" t="s">
        <v>108</v>
      </c>
      <c r="J69" s="172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3"/>
      <c r="C70" s="173"/>
      <c r="D70" s="85"/>
      <c r="E70" s="86"/>
      <c r="F70" s="175"/>
      <c r="G70" s="177"/>
      <c r="H70" s="87"/>
      <c r="I70" s="173"/>
      <c r="J70" s="173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1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</v>
      </c>
      <c r="D72" s="60">
        <v>-161.4</v>
      </c>
      <c r="E72" s="100" t="s">
        <v>118</v>
      </c>
      <c r="F72" s="60">
        <v>22</v>
      </c>
      <c r="G72" s="60">
        <v>20.7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-154.9</v>
      </c>
      <c r="D73" s="60">
        <v>-157.80000000000001</v>
      </c>
      <c r="E73" s="102" t="s">
        <v>122</v>
      </c>
      <c r="F73" s="61">
        <v>27.9</v>
      </c>
      <c r="G73" s="61">
        <v>31.5</v>
      </c>
      <c r="H73" s="101"/>
      <c r="I73" s="97" t="s">
        <v>123</v>
      </c>
      <c r="J73" s="59">
        <v>0</v>
      </c>
      <c r="K73" s="98" t="s">
        <v>124</v>
      </c>
      <c r="L73" s="59">
        <v>4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-203.6</v>
      </c>
      <c r="D74" s="60">
        <v>-206.1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-122.7</v>
      </c>
      <c r="D75" s="60">
        <v>-130.19999999999999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32.6</v>
      </c>
      <c r="D76" s="60">
        <v>29.5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30.6</v>
      </c>
      <c r="D77" s="60">
        <v>28.4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25.7</v>
      </c>
      <c r="D78" s="60">
        <v>23.5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24.1</v>
      </c>
      <c r="D79" s="60">
        <v>22.1</v>
      </c>
      <c r="E79" s="100" t="s">
        <v>152</v>
      </c>
      <c r="F79" s="60">
        <v>16.3</v>
      </c>
      <c r="G79" s="60">
        <v>6.8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1.0699999999999999E-5</v>
      </c>
      <c r="D80" s="64">
        <v>8.8400000000000001E-6</v>
      </c>
      <c r="E80" s="102" t="s">
        <v>157</v>
      </c>
      <c r="F80" s="61">
        <v>38.700000000000003</v>
      </c>
      <c r="G80" s="61">
        <v>76.400000000000006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186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 t="s">
        <v>193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 t="s">
        <v>196</v>
      </c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 t="s">
        <v>187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2026-04-13T18:54:38Z</dcterms:modified>
</cp:coreProperties>
</file>