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8E435254-9827-455B-8258-A18955354BEB}" xr6:coauthVersionLast="47" xr6:coauthVersionMax="47" xr10:uidLastSave="{00000000-0000-0000-0000-000000000000}"/>
  <bookViews>
    <workbookView xWindow="23640" yWindow="13104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<sst xmlns="http://schemas.openxmlformats.org/spreadsheetml/2006/main" count="215" uniqueCount="202">
  <si>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</si>
  <si>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</si>
  <si>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</si>
  <si>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</si>
  <si>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</si>
  <si>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</si>
  <si>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</si>
  <si>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</si>
  <si>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</si>
  <si>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</si>
  <si>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</si>
  <si>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</si>
  <si>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</si>
  <si>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</si>
  <si>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</si>
  <si>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</si>
  <si>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</si>
  <si>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</si>
  <si>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</si>
  <si>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</si>
  <si>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</si>
  <si>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</si>
  <si>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</si>
  <si>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</si>
  <si>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</si>
  <si>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</si>
  <si>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</si>
  <si>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</si>
  <si>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</si>
  <si>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</si>
  <si>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</si>
  <si>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</si>
  <si>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</si>
  <si>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</si>
  <si>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</si>
  <si>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</si>
  <si>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</si>
  <si>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</si>
  <si>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</si>
  <si>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</si>
  <si>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</si>
  <si>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</si>
  <si>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</si>
  <si>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</si>
  <si>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</si>
  <si>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</si>
  <si>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</si>
  <si>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</si>
  <si>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</si>
  <si>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</si>
  <si>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</si>
  <si>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</si>
  <si>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</si>
  <si>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</si>
  <si>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</si>
  <si>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</si>
  <si>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</si>
  <si>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</si>
  <si>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</si>
  <si>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</si>
  <si>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</si>
  <si>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</si>
  <si>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</si>
  <si>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</si>
  <si>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</si>
  <si>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</si>
  <si>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</si>
  <si>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</si>
  <si>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</si>
  <si>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</si>
  <si>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</si>
  <si>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</si>
  <si>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</si>
  <si>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</si>
  <si>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</si>
  <si>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</si>
  <si>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</si>
  <si>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</si>
  <si>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</si>
  <si>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</si>
  <si>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</si>
  <si>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</si>
  <si>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</si>
  <si>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</si>
  <si>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</si>
  <si>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</si>
  <si>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</si>
  <si>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</si>
  <si>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</si>
  <si>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</si>
  <si>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</si>
  <si>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</si>
  <si>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</si>
  <si>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</si>
  <si>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</si>
  <si>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</si>
  <si>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</si>
  <si>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</si>
  <si>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</si>
  <si>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</si>
  <si>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</si>
  <si>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</si>
  <si>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</si>
  <si>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</si>
  <si>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</si>
  <si>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</si>
  <si>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</si>
  <si>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</si>
  <si>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</si>
  <si>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</si>
  <si>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</si>
  <si>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</si>
  <si>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</si>
  <si>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</si>
  <si>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</si>
  <si>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</si>
  <si>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</si>
  <si>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</si>
  <si>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</si>
  <si>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</si>
  <si>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</si>
  <si>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</si>
  <si>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</si>
  <si>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</si>
  <si>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</si>
  <si>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</si>
  <si>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</si>
  <si>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</si>
  <si>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</si>
  <si>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</si>
  <si>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</si>
  <si>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</si>
  <si>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</si>
  <si>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</si>
  <si>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</si>
  <si>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</si>
  <si>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</si>
  <si>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</si>
  <si>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</si>
  <si>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</si>
  <si>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</si>
  <si>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</si>
  <si>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</si>
  <si>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</si>
  <si>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</si>
  <si>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</si>
  <si>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</si>
  <si>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</si>
  <si>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</si>
  <si>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</si>
  <si>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</si>
  <si>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</si>
  <si>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</si>
  <si>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</si>
  <si>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</si>
  <si>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</si>
  <si>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</si>
  <si>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</si>
  <si>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</si>
  <si>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</si>
  <si>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</si>
  <si>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</si>
  <si>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</si>
  <si>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</si>
  <si>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</si>
  <si>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</si>
  <si>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</si>
  <si>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</si>
  <si>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</si>
  <si>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</si>
  <si>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</si>
  <si>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</si>
  <si>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</si>
  <si>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</si>
  <si>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</si>
  <si>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</si>
  <si>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</si>
  <si>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</si>
  <si>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</si>
  <si>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</si>
  <si>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</si>
  <si>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</si>
  <si>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</si>
  <si>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</si>
  <si>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</si>
  <si>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관측 전 돔 파워 recycle</t>
    <phoneticPr fontId="3" type="noConversion"/>
  </si>
  <si>
    <t>LSST</t>
    <phoneticPr fontId="3" type="noConversion"/>
  </si>
  <si>
    <t>TMT</t>
    <phoneticPr fontId="3" type="noConversion"/>
  </si>
  <si>
    <t xml:space="preserve">[12:10] 갑자기 gmon 꺼짐/ do-killplot 후 gmon 재실행 </t>
    <phoneticPr fontId="3" type="noConversion"/>
  </si>
  <si>
    <t>I_010494</t>
    <phoneticPr fontId="3" type="noConversion"/>
  </si>
  <si>
    <t>I_010494 filter와 초점 값 누락 됨</t>
    <phoneticPr fontId="3" type="noConversion"/>
  </si>
  <si>
    <t>DS9(영상 확인) 4회 꺼짐</t>
    <phoneticPr fontId="3" type="noConversion"/>
  </si>
  <si>
    <t>M_010662-010663:K</t>
    <phoneticPr fontId="3" type="noConversion"/>
  </si>
  <si>
    <t>E_010619-010697</t>
    <phoneticPr fontId="3" type="noConversion"/>
  </si>
  <si>
    <t>E_010619-010697 그림자 같은 검은 얼룩 보임</t>
    <phoneticPr fontId="3" type="noConversion"/>
  </si>
  <si>
    <t>WSW</t>
    <phoneticPr fontId="3" type="noConversion"/>
  </si>
  <si>
    <t>SW</t>
    <phoneticPr fontId="3" type="noConversion"/>
  </si>
  <si>
    <t>NNE</t>
    <phoneticPr fontId="3" type="noConversion"/>
  </si>
  <si>
    <t>L_010612-010715</t>
    <phoneticPr fontId="3" type="noConversion"/>
  </si>
  <si>
    <t>L_010612-010715 BLG 영역 중간에 들어온 월령 63% 달로 인해 BLG 03/31/32/33/35/43 건너 뜀</t>
    <phoneticPr fontId="3" type="noConversion"/>
  </si>
  <si>
    <t>30s/23k 14s/25k 11s/27k</t>
    <phoneticPr fontId="3" type="noConversion"/>
  </si>
  <si>
    <t>30s/20k 25s/24k 19s/24k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</si>
</sst>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46120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0.38333333333333336</v>
      </c>
      <c r="D9" s="8">
        <v>2</v>
      </c>
      <c r="E9" s="8">
        <v>19.100000000000001</v>
      </c>
      <c r="F9" s="8">
        <v>37.200000000000003</v>
      </c>
      <c r="G9" s="36" t="s">
        <v>195</v>
      </c>
      <c r="H9" s="8">
        <v>0.7</v>
      </c>
      <c r="I9" s="36">
        <v>63.4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18.399999999999999</v>
      </c>
      <c r="F10" s="8">
        <v>42.5</v>
      </c>
      <c r="G10" s="36" t="s">
        <v>196</v>
      </c>
      <c r="H10" s="8">
        <v>2.8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0.79305555555555551</v>
      </c>
      <c r="D11" s="15">
        <v>1.3</v>
      </c>
      <c r="E11" s="15">
        <v>18.100000000000001</v>
      </c>
      <c r="F11" s="15">
        <v>46.1</v>
      </c>
      <c r="G11" s="36" t="s">
        <v>197</v>
      </c>
      <c r="H11" s="15">
        <v>0.5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24.409722222222221</v>
      </c>
      <c r="D12" s="19">
        <f>AVERAGE(D9:D11)</f>
        <v>1.7</v>
      </c>
      <c r="E12" s="19">
        <f>AVERAGE(E9:E11)</f>
        <v>18.533333333333335</v>
      </c>
      <c r="F12" s="20">
        <f>AVERAGE(F9:F11)</f>
        <v>41.933333333333337</v>
      </c>
      <c r="G12" s="21"/>
      <c r="H12" s="22">
        <f>AVERAGE(H9:H11)</f>
        <v>1.3333333333333333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187</v>
      </c>
      <c r="F16" s="27" t="s">
        <v>186</v>
      </c>
      <c r="G16" s="27" t="s">
        <v>180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0.34166666666666667</v>
      </c>
      <c r="D17" s="28">
        <v>0.34722222222222221</v>
      </c>
      <c r="E17" s="28">
        <v>0.36249999999999999</v>
      </c>
      <c r="F17" s="28">
        <v>0.38055555555555554</v>
      </c>
      <c r="G17" s="28">
        <v>0.5756944444444444</v>
      </c>
      <c r="H17" s="28">
        <v>0.82222222222222219</v>
      </c>
      <c r="I17" s="28"/>
      <c r="J17" s="28"/>
      <c r="K17" s="28"/>
      <c r="L17" s="28"/>
      <c r="M17" s="28"/>
      <c r="N17" s="28"/>
      <c r="O17" s="28"/>
      <c r="P17" s="28">
        <v>0.83680555555555558</v>
      </c>
    </row>
    <row r="18" spans="2:16" ht="14.1" customHeight="1" x14ac:dyDescent="0.35">
      <c r="B18" s="35" t="s">
        <v>42</v>
      </c>
      <c r="C18" s="27">
        <v>10448</v>
      </c>
      <c r="D18" s="27">
        <v>10449</v>
      </c>
      <c r="E18" s="27">
        <v>10459</v>
      </c>
      <c r="F18" s="27">
        <v>10470</v>
      </c>
      <c r="G18" s="27">
        <v>10596</v>
      </c>
      <c r="H18" s="27">
        <v>10738</v>
      </c>
      <c r="I18" s="27"/>
      <c r="J18" s="27"/>
      <c r="K18" s="27"/>
      <c r="L18" s="27"/>
      <c r="M18" s="27"/>
      <c r="N18" s="27"/>
      <c r="O18" s="27"/>
      <c r="P18" s="27">
        <v>10750</v>
      </c>
    </row>
    <row r="19" spans="2:16" ht="14.1" customHeight="1" thickBot="1" x14ac:dyDescent="0.4">
      <c r="B19" s="13" t="s">
        <v>43</v>
      </c>
      <c r="C19" s="29"/>
      <c r="D19" s="27">
        <v>10453</v>
      </c>
      <c r="E19" s="30">
        <v>10469</v>
      </c>
      <c r="F19" s="30">
        <v>10595</v>
      </c>
      <c r="G19" s="30">
        <v>10737</v>
      </c>
      <c r="H19" s="30">
        <v>10749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11</v>
      </c>
      <c r="F20" s="33">
        <f>IF(ISNUMBER(F18),F19-F18+1,"")</f>
        <v>126</v>
      </c>
      <c r="G20" s="33">
        <f>IF(ISNUMBER(G18),G19-G18+1,"")</f>
        <v>142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>
        <v>0.82222222222222219</v>
      </c>
      <c r="K23" s="106">
        <v>0.82430555555555551</v>
      </c>
      <c r="L23" s="116" t="s">
        <v>165</v>
      </c>
      <c r="M23" s="155" t="s">
        <v>201</v>
      </c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182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>
        <v>0.8256944444444444</v>
      </c>
      <c r="K25" s="106">
        <v>0.82847222222222228</v>
      </c>
      <c r="L25" s="36" t="s">
        <v>49</v>
      </c>
      <c r="M25" s="155" t="s">
        <v>200</v>
      </c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0.21805555555555556</v>
      </c>
      <c r="D30" s="43"/>
      <c r="E30" s="43"/>
      <c r="F30" s="43"/>
      <c r="G30" s="43"/>
      <c r="H30" s="43"/>
      <c r="I30" s="43"/>
      <c r="J30" s="43">
        <v>0.19097222222222221</v>
      </c>
      <c r="K30" s="44"/>
      <c r="L30" s="43"/>
      <c r="M30" s="43"/>
      <c r="N30" s="43"/>
      <c r="O30" s="45"/>
      <c r="P30" s="46">
        <f>SUM(C30:J30,L30:N30)</f>
        <v>0.40902777777777777</v>
      </c>
    </row>
    <row r="31" spans="2:16" ht="14.1" customHeight="1" x14ac:dyDescent="0.35">
      <c r="B31" s="37" t="s">
        <v>170</v>
      </c>
      <c r="C31" s="47">
        <v>0.23194444444444445</v>
      </c>
      <c r="D31" s="7"/>
      <c r="E31" s="7"/>
      <c r="F31" s="7"/>
      <c r="G31" s="7"/>
      <c r="H31" s="7"/>
      <c r="I31" s="7"/>
      <c r="J31" s="7">
        <v>0.19513888888888889</v>
      </c>
      <c r="K31" s="7">
        <v>1.5277777777777777E-2</v>
      </c>
      <c r="L31" s="7"/>
      <c r="M31" s="7"/>
      <c r="N31" s="7"/>
      <c r="O31" s="48"/>
      <c r="P31" s="46">
        <f>SUM(C31:N31)</f>
        <v>0.44236111111111115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0.23194444444444445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0.19513888888888889</v>
      </c>
      <c r="K34" s="110">
        <f t="shared" si="1"/>
        <v>1.5277777777777777E-2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0.44236111111111115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189</v>
      </c>
      <c r="D36" s="146"/>
      <c r="E36" s="145" t="s">
        <v>198</v>
      </c>
      <c r="F36" s="146"/>
      <c r="G36" s="145" t="s">
        <v>193</v>
      </c>
      <c r="H36" s="146"/>
      <c r="I36" s="145" t="s">
        <v>192</v>
      </c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59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59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9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9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0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1" t="s">
        <v>190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3"/>
    </row>
    <row r="45" spans="2:16" ht="14.1" customHeight="1" x14ac:dyDescent="0.35">
      <c r="B45" s="121" t="s">
        <v>199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181</v>
      </c>
      <c r="C54" s="181"/>
      <c r="D54" s="181"/>
      <c r="E54" s="181"/>
      <c r="F54" s="112">
        <v>529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1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-156.5</v>
      </c>
      <c r="D72" s="60">
        <v>-158.5</v>
      </c>
      <c r="E72" s="100" t="s">
        <v>118</v>
      </c>
      <c r="F72" s="60">
        <v>23.7</v>
      </c>
      <c r="G72" s="60">
        <v>22.6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-151.1</v>
      </c>
      <c r="D73" s="60">
        <v>-154.19999999999999</v>
      </c>
      <c r="E73" s="102" t="s">
        <v>122</v>
      </c>
      <c r="F73" s="61">
        <v>35.9</v>
      </c>
      <c r="G73" s="61">
        <v>39.1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-203.2</v>
      </c>
      <c r="D74" s="60">
        <v>-203.1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-114.9</v>
      </c>
      <c r="D75" s="60">
        <v>-121.9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36.6</v>
      </c>
      <c r="D76" s="60">
        <v>34.5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33.799999999999997</v>
      </c>
      <c r="D77" s="60">
        <v>32.200000000000003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28.8</v>
      </c>
      <c r="D78" s="60">
        <v>27.2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</v>
      </c>
      <c r="D79" s="60">
        <v>25.5</v>
      </c>
      <c r="E79" s="100" t="s">
        <v>152</v>
      </c>
      <c r="F79" s="60">
        <v>26.2</v>
      </c>
      <c r="G79" s="60">
        <v>19.8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1.15E-5</v>
      </c>
      <c r="D80" s="64">
        <v>1.06E-5</v>
      </c>
      <c r="E80" s="102" t="s">
        <v>157</v>
      </c>
      <c r="F80" s="61">
        <v>30.5</v>
      </c>
      <c r="G80" s="61">
        <v>46.2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185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191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 t="s">
        <v>188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2026-04-08T20:12:19Z</dcterms:modified>
</cp:coreProperties>
</file>