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01BEBC2B-EF98-4761-8A0C-AC80DFD77AF3}" xr6:coauthVersionLast="47" xr6:coauthVersionMax="47" xr10:uidLastSave="{00000000-0000-0000-0000-000000000000}"/>
  <bookViews>
    <workbookView xWindow="23064" yWindow="14592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<sst xmlns="http://schemas.openxmlformats.org/spreadsheetml/2006/main" count="214" uniqueCount="201">
  <si>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</si>
  <si>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</si>
  <si>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</si>
  <si>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</si>
  <si>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</si>
  <si>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</si>
  <si>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</si>
  <si>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</si>
  <si>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</si>
  <si>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</si>
  <si>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</si>
  <si>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</si>
  <si>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</si>
  <si>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</si>
  <si>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</si>
  <si>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</si>
  <si>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</si>
  <si>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</si>
  <si>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</si>
  <si>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</si>
  <si>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</si>
  <si>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</si>
  <si>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</si>
  <si>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</si>
  <si>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</si>
  <si>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</si>
  <si>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</si>
  <si>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</si>
  <si>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</si>
  <si>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</si>
  <si>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</si>
  <si>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</si>
  <si>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</si>
  <si>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</si>
  <si>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</si>
  <si>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</si>
  <si>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</si>
  <si>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</si>
  <si>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</si>
  <si>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</si>
  <si>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</si>
  <si>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</si>
  <si>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</si>
  <si>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</si>
  <si>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</si>
  <si>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</si>
  <si>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</si>
  <si>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</si>
  <si>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</si>
  <si>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</si>
  <si>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</si>
  <si>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</si>
  <si>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</si>
  <si>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</si>
  <si>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</si>
  <si>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</si>
  <si>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</si>
  <si>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</si>
  <si>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</si>
  <si>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</si>
  <si>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</si>
  <si>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</si>
  <si>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</si>
  <si>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</si>
  <si>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</si>
  <si>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</si>
  <si>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</si>
  <si>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</si>
  <si>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</si>
  <si>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</si>
  <si>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</si>
  <si>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</si>
  <si>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</si>
  <si>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</si>
  <si>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</si>
  <si>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</si>
  <si>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</si>
  <si>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</si>
  <si>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</si>
  <si>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</si>
  <si>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</si>
  <si>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</si>
  <si>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</si>
  <si>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</si>
  <si>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</si>
  <si>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</si>
  <si>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</si>
  <si>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</si>
  <si>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</si>
  <si>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</si>
  <si>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</si>
  <si>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</si>
  <si>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</si>
  <si>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</si>
  <si>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</si>
  <si>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</si>
  <si>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</si>
  <si>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</si>
  <si>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</si>
  <si>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</si>
  <si>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</si>
  <si>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</si>
  <si>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</si>
  <si>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</si>
  <si>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</si>
  <si>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</si>
  <si>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</si>
  <si>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</si>
  <si>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</si>
  <si>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</si>
  <si>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</si>
  <si>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</si>
  <si>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</si>
  <si>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</si>
  <si>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</si>
  <si>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</si>
  <si>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</si>
  <si>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</si>
  <si>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</si>
  <si>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</si>
  <si>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</si>
  <si>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</si>
  <si>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</si>
  <si>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</si>
  <si>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</si>
  <si>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</si>
  <si>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</si>
  <si>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</si>
  <si>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</si>
  <si>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</si>
  <si>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</si>
  <si>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</si>
  <si>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</si>
  <si>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</si>
  <si>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</si>
  <si>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</si>
  <si>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</si>
  <si>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</si>
  <si>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</si>
  <si>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</si>
  <si>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</si>
  <si>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</si>
  <si>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</si>
  <si>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</si>
  <si>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</si>
  <si>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</si>
  <si>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</si>
  <si>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</si>
  <si>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</si>
  <si>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</si>
  <si>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</si>
  <si>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</si>
  <si>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</si>
  <si>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</si>
  <si>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</si>
  <si>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</si>
  <si>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</si>
  <si>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</si>
  <si>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</si>
  <si>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</si>
  <si>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</si>
  <si>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</si>
  <si>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</si>
  <si>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</si>
  <si>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</si>
  <si>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</si>
  <si>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</si>
  <si>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</si>
  <si>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</si>
  <si>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</si>
  <si>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</si>
  <si>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</si>
  <si>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</si>
  <si>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</si>
  <si>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</si>
  <si>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</si>
  <si>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</si>
  <si>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</si>
  <si>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</si>
  <si>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</si>
  <si>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</si>
  <si>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</si>
  <si>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</si>
  <si>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이상으로 방풍막 연결</t>
    <phoneticPr fontId="3" type="noConversion"/>
  </si>
  <si>
    <t>김예은</t>
    <phoneticPr fontId="3" type="noConversion"/>
  </si>
  <si>
    <t>관측 전 돔 파워 recycle</t>
    <phoneticPr fontId="3" type="noConversion"/>
  </si>
  <si>
    <t>LSST</t>
    <phoneticPr fontId="3" type="noConversion"/>
  </si>
  <si>
    <t>DS9(영상 확인)3회 꺼짐</t>
    <phoneticPr fontId="3" type="noConversion"/>
  </si>
  <si>
    <t>TMT</t>
    <phoneticPr fontId="3" type="noConversion"/>
  </si>
  <si>
    <t>M_010150-010151:N</t>
    <phoneticPr fontId="3" type="noConversion"/>
  </si>
  <si>
    <t>I_010418</t>
    <phoneticPr fontId="3" type="noConversion"/>
  </si>
  <si>
    <t>L_010282-010434</t>
    <phoneticPr fontId="3" type="noConversion"/>
  </si>
  <si>
    <t>E_010335-010430</t>
    <phoneticPr fontId="3" type="noConversion"/>
  </si>
  <si>
    <t>E_010335-010430 그림자 같은 검은 얼룩 보임</t>
    <phoneticPr fontId="3" type="noConversion"/>
  </si>
  <si>
    <t>I_010418 filter I와 초점값 누락 됨</t>
    <phoneticPr fontId="3" type="noConversion"/>
  </si>
  <si>
    <t>WSW</t>
    <phoneticPr fontId="3" type="noConversion"/>
  </si>
  <si>
    <t>S</t>
    <phoneticPr fontId="3" type="noConversion"/>
  </si>
  <si>
    <t>SW</t>
    <phoneticPr fontId="3" type="noConversion"/>
  </si>
  <si>
    <t>20s/27k 15s/28k 9s/25k</t>
    <phoneticPr fontId="3" type="noConversion"/>
  </si>
  <si>
    <t>15s/20k 11s/23k</t>
    <phoneticPr fontId="3" type="noConversion"/>
  </si>
  <si>
    <t>L_010282-010434 주로 BLG 11/12/14/15 영역이 달빛에 의해 세츄에션 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</si>
</sst>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46119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0.3840277777777778</v>
      </c>
      <c r="D9" s="8">
        <v>2.5</v>
      </c>
      <c r="E9" s="8">
        <v>20.9</v>
      </c>
      <c r="F9" s="8">
        <v>40.6</v>
      </c>
      <c r="G9" s="36" t="s">
        <v>195</v>
      </c>
      <c r="H9" s="8">
        <v>2.2000000000000002</v>
      </c>
      <c r="I9" s="36">
        <v>73.2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1.6</v>
      </c>
      <c r="E10" s="8">
        <v>18.5</v>
      </c>
      <c r="F10" s="8">
        <v>47.8</v>
      </c>
      <c r="G10" s="36" t="s">
        <v>196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0.79236111111111107</v>
      </c>
      <c r="D11" s="15">
        <v>1.5</v>
      </c>
      <c r="E11" s="15">
        <v>16.8</v>
      </c>
      <c r="F11" s="15">
        <v>47.8</v>
      </c>
      <c r="G11" s="36" t="s">
        <v>197</v>
      </c>
      <c r="H11" s="15">
        <v>2.8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24.408333333333331</v>
      </c>
      <c r="D12" s="19">
        <f>AVERAGE(D9:D11)</f>
        <v>1.8666666666666665</v>
      </c>
      <c r="E12" s="19">
        <f>AVERAGE(E9:E11)</f>
        <v>18.733333333333334</v>
      </c>
      <c r="F12" s="20">
        <f>AVERAGE(F9:F11)</f>
        <v>45.4</v>
      </c>
      <c r="G12" s="21"/>
      <c r="H12" s="22">
        <f>AVERAGE(H9:H11)</f>
        <v>2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188</v>
      </c>
      <c r="F16" s="27" t="s">
        <v>186</v>
      </c>
      <c r="G16" s="27" t="s">
        <v>180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0.32916666666666666</v>
      </c>
      <c r="D17" s="28">
        <v>0.3298611111111111</v>
      </c>
      <c r="E17" s="28">
        <v>0.36319444444444443</v>
      </c>
      <c r="F17" s="28">
        <v>0.38263888888888886</v>
      </c>
      <c r="G17" s="28">
        <v>0.57916666666666672</v>
      </c>
      <c r="H17" s="28">
        <v>0.82152777777777775</v>
      </c>
      <c r="I17" s="28"/>
      <c r="J17" s="28"/>
      <c r="K17" s="28"/>
      <c r="L17" s="28"/>
      <c r="M17" s="28"/>
      <c r="N17" s="28"/>
      <c r="O17" s="28"/>
      <c r="P17" s="28">
        <v>0.8354166666666667</v>
      </c>
    </row>
    <row r="18" spans="2:16" ht="14.1" customHeight="1" x14ac:dyDescent="0.35">
      <c r="B18" s="35" t="s">
        <v>42</v>
      </c>
      <c r="C18" s="27">
        <v>10127</v>
      </c>
      <c r="D18" s="27">
        <v>10128</v>
      </c>
      <c r="E18" s="27">
        <v>10140</v>
      </c>
      <c r="F18" s="27">
        <v>10152</v>
      </c>
      <c r="G18" s="27">
        <v>10282</v>
      </c>
      <c r="H18" s="27">
        <v>10435</v>
      </c>
      <c r="I18" s="27"/>
      <c r="J18" s="27"/>
      <c r="K18" s="27"/>
      <c r="L18" s="27"/>
      <c r="M18" s="27"/>
      <c r="N18" s="27"/>
      <c r="O18" s="27"/>
      <c r="P18" s="27">
        <v>10447</v>
      </c>
    </row>
    <row r="19" spans="2:16" ht="14.1" customHeight="1" thickBot="1" x14ac:dyDescent="0.4">
      <c r="B19" s="13" t="s">
        <v>43</v>
      </c>
      <c r="C19" s="29"/>
      <c r="D19" s="27">
        <v>10132</v>
      </c>
      <c r="E19" s="30">
        <v>10151</v>
      </c>
      <c r="F19" s="30">
        <v>10281</v>
      </c>
      <c r="G19" s="30">
        <v>10434</v>
      </c>
      <c r="H19" s="30">
        <v>10446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130</v>
      </c>
      <c r="G20" s="33">
        <f>IF(ISNUMBER(G18),G19-G18+1,"")</f>
        <v>153</v>
      </c>
      <c r="H20" s="33">
        <f>IF(ISNUMBER(H18),H19-H18+1,"")</f>
        <v>12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>
        <v>0.82291666666666663</v>
      </c>
      <c r="K24" s="106">
        <v>0.82499999999999996</v>
      </c>
      <c r="L24" s="36" t="s">
        <v>182</v>
      </c>
      <c r="M24" s="155" t="s">
        <v>199</v>
      </c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>
        <v>0.8256944444444444</v>
      </c>
      <c r="K26" s="106">
        <v>0.82777777777777772</v>
      </c>
      <c r="L26" s="36" t="s">
        <v>176</v>
      </c>
      <c r="M26" s="155" t="s">
        <v>198</v>
      </c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0.21527777777777779</v>
      </c>
      <c r="D30" s="43"/>
      <c r="E30" s="43"/>
      <c r="F30" s="43"/>
      <c r="G30" s="43"/>
      <c r="H30" s="43"/>
      <c r="I30" s="43"/>
      <c r="J30" s="43">
        <v>0.19305555555555556</v>
      </c>
      <c r="K30" s="44"/>
      <c r="L30" s="43"/>
      <c r="M30" s="43"/>
      <c r="N30" s="43"/>
      <c r="O30" s="45"/>
      <c r="P30" s="46">
        <f>SUM(C30:J30,L30:N30)</f>
        <v>0.40833333333333333</v>
      </c>
    </row>
    <row r="31" spans="2:16" ht="14.1" customHeight="1" x14ac:dyDescent="0.35">
      <c r="B31" s="37" t="s">
        <v>170</v>
      </c>
      <c r="C31" s="47">
        <v>0.23125000000000001</v>
      </c>
      <c r="D31" s="7"/>
      <c r="E31" s="7"/>
      <c r="F31" s="7"/>
      <c r="G31" s="7"/>
      <c r="H31" s="7"/>
      <c r="I31" s="7"/>
      <c r="J31" s="7">
        <v>0.19652777777777777</v>
      </c>
      <c r="K31" s="7">
        <v>1.7361111111111112E-2</v>
      </c>
      <c r="L31" s="7"/>
      <c r="M31" s="7"/>
      <c r="N31" s="7"/>
      <c r="O31" s="48"/>
      <c r="P31" s="46">
        <f>SUM(C31:N31)</f>
        <v>0.44513888888888892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0.23125000000000001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0.19652777777777777</v>
      </c>
      <c r="K34" s="110">
        <f t="shared" si="1"/>
        <v>1.7361111111111112E-2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0.44513888888888892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 t="s">
        <v>189</v>
      </c>
      <c r="D36" s="146"/>
      <c r="E36" s="145" t="s">
        <v>191</v>
      </c>
      <c r="F36" s="146"/>
      <c r="G36" s="145" t="s">
        <v>192</v>
      </c>
      <c r="H36" s="146"/>
      <c r="I36" s="145" t="s">
        <v>190</v>
      </c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59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59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9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59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0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1" t="s">
        <v>200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23"/>
    </row>
    <row r="45" spans="2:16" ht="14.1" customHeight="1" x14ac:dyDescent="0.35">
      <c r="B45" s="121" t="s">
        <v>193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181</v>
      </c>
      <c r="C54" s="181"/>
      <c r="D54" s="181"/>
      <c r="E54" s="181"/>
      <c r="F54" s="112">
        <v>372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1" t="s">
        <v>76</v>
      </c>
      <c r="C59" s="162"/>
      <c r="D59" s="58">
        <v>7</v>
      </c>
      <c r="E59" s="171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1" t="s">
        <v>81</v>
      </c>
      <c r="C60" s="162"/>
      <c r="D60" s="58" t="b">
        <v>1</v>
      </c>
      <c r="E60" s="171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1" t="s">
        <v>86</v>
      </c>
      <c r="C61" s="162"/>
      <c r="D61" s="58" t="b">
        <v>1</v>
      </c>
      <c r="E61" s="171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1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1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1" t="s">
        <v>98</v>
      </c>
      <c r="F64" s="162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-155.9</v>
      </c>
      <c r="D72" s="60">
        <v>-158.69999999999999</v>
      </c>
      <c r="E72" s="100" t="s">
        <v>118</v>
      </c>
      <c r="F72" s="60">
        <v>24.4</v>
      </c>
      <c r="G72" s="60">
        <v>22.1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-150.30000000000001</v>
      </c>
      <c r="D73" s="60">
        <v>-154.5</v>
      </c>
      <c r="E73" s="102" t="s">
        <v>122</v>
      </c>
      <c r="F73" s="61">
        <v>33.700000000000003</v>
      </c>
      <c r="G73" s="61">
        <v>39.1</v>
      </c>
      <c r="H73" s="101"/>
      <c r="I73" s="97" t="s">
        <v>123</v>
      </c>
      <c r="J73" s="59">
        <v>0</v>
      </c>
      <c r="K73" s="98" t="s">
        <v>124</v>
      </c>
      <c r="L73" s="59">
        <v>4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-202.5</v>
      </c>
      <c r="D74" s="60">
        <v>-203.8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-114</v>
      </c>
      <c r="D75" s="60">
        <v>-122.3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38</v>
      </c>
      <c r="D76" s="60">
        <v>33.6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34.9</v>
      </c>
      <c r="D77" s="60">
        <v>31.4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29.9</v>
      </c>
      <c r="D78" s="60">
        <v>26.5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28.1</v>
      </c>
      <c r="D79" s="60">
        <v>24.9</v>
      </c>
      <c r="E79" s="100" t="s">
        <v>152</v>
      </c>
      <c r="F79" s="60">
        <v>28.8</v>
      </c>
      <c r="G79" s="60">
        <v>18.100000000000001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1.1E-5</v>
      </c>
      <c r="D80" s="64">
        <v>9.02E-6</v>
      </c>
      <c r="E80" s="102" t="s">
        <v>157</v>
      </c>
      <c r="F80" s="61">
        <v>29.5</v>
      </c>
      <c r="G80" s="61">
        <v>55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183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 t="s">
        <v>185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 t="s">
        <v>187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2026-04-07T20:28:37Z</dcterms:modified>
</cp:coreProperties>
</file>