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6CF81A08-6DA3-41CE-9E16-E1AF5BA7BD01}" xr6:coauthVersionLast="47" xr6:coauthVersionMax="47" xr10:uidLastSave="{00000000-0000-0000-0000-000000000000}"/>
  <bookViews>
    <workbookView xWindow="23940" yWindow="674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<sst xmlns="http://schemas.openxmlformats.org/spreadsheetml/2006/main" count="217" uniqueCount="204">
  <si>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</si>
  <si>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</si>
  <si>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</si>
  <si>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</si>
  <si>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</si>
  <si>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</si>
  <si>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</si>
  <si>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</si>
  <si>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</si>
  <si>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</si>
  <si>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</si>
  <si>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</si>
  <si>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</si>
  <si>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</si>
  <si>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</si>
  <si>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</si>
  <si>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</si>
  <si>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</si>
  <si>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</si>
  <si>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</si>
  <si>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</si>
  <si>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</si>
  <si>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</si>
  <si>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</si>
  <si>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</si>
  <si>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</si>
  <si>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</si>
  <si>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</si>
  <si>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</si>
  <si>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</si>
  <si>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</si>
  <si>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</si>
  <si>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</si>
  <si>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</si>
  <si>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</si>
  <si>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</si>
  <si>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</si>
  <si>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</si>
  <si>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</si>
  <si>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</si>
  <si>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</si>
  <si>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</si>
  <si>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</si>
  <si>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</si>
  <si>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</si>
  <si>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</si>
  <si>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</si>
  <si>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</si>
  <si>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</si>
  <si>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</si>
  <si>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</si>
  <si>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</si>
  <si>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</si>
  <si>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</si>
  <si>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</si>
  <si>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</si>
  <si>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</si>
  <si>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</si>
  <si>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</si>
  <si>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</si>
  <si>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</si>
  <si>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</si>
  <si>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</si>
  <si>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</si>
  <si>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</si>
  <si>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</si>
  <si>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</si>
  <si>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</si>
  <si>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</si>
  <si>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</si>
  <si>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</si>
  <si>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</si>
  <si>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</si>
  <si>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</si>
  <si>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</si>
  <si>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</si>
  <si>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</si>
  <si>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</si>
  <si>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</si>
  <si>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</si>
  <si>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</si>
  <si>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</si>
  <si>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</si>
  <si>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</si>
  <si>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</si>
  <si>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</si>
  <si>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</si>
  <si>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</si>
  <si>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</si>
  <si>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</si>
  <si>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</si>
  <si>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</si>
  <si>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</si>
  <si>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</si>
  <si>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</si>
  <si>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</si>
  <si>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</si>
  <si>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</si>
  <si>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</si>
  <si>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</si>
  <si>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</si>
  <si>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</si>
  <si>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</si>
  <si>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</si>
  <si>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</si>
  <si>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</si>
  <si>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</si>
  <si>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</si>
  <si>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</si>
  <si>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</si>
  <si>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</si>
  <si>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</si>
  <si>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</si>
  <si>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</si>
  <si>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</si>
  <si>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</si>
  <si>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</si>
  <si>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</si>
  <si>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</si>
  <si>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</si>
  <si>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</si>
  <si>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</si>
  <si>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</si>
  <si>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</si>
  <si>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</si>
  <si>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</si>
  <si>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</si>
  <si>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</si>
  <si>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</si>
  <si>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</si>
  <si>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</si>
  <si>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</si>
  <si>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</si>
  <si>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</si>
  <si>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</si>
  <si>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</si>
  <si>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</si>
  <si>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</si>
  <si>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</si>
  <si>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</si>
  <si>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</si>
  <si>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</si>
  <si>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</si>
  <si>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</si>
  <si>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</si>
  <si>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</si>
  <si>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</si>
  <si>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</si>
  <si>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</si>
  <si>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</si>
  <si>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</si>
  <si>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</si>
  <si>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</si>
  <si>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</si>
  <si>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</si>
  <si>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</si>
  <si>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</si>
  <si>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</si>
  <si>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</si>
  <si>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</si>
  <si>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</si>
  <si>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</si>
  <si>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</si>
  <si>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</si>
  <si>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</si>
  <si>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</si>
  <si>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</si>
  <si>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</si>
  <si>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</si>
  <si>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</si>
  <si>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</si>
  <si>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</si>
  <si>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</si>
  <si>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</si>
  <si>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</si>
  <si>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</si>
  <si>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</si>
  <si>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</si>
  <si>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</si>
  <si>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</si>
  <si>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</si>
  <si>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</si>
  <si>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</si>
  <si>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</si>
  <si>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</si>
  <si>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-</t>
    <phoneticPr fontId="3" type="noConversion"/>
  </si>
  <si>
    <t>SE</t>
    <phoneticPr fontId="3" type="noConversion"/>
  </si>
  <si>
    <t>관측 전 돔 파워 recycle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</si>
  <si>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</si>
  <si>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</si>
  <si>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</si>
  <si>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[12:32-12:45] IC gui crash로 그래프 기록 없음</t>
    <phoneticPr fontId="3" type="noConversion"/>
  </si>
  <si>
    <t>관측 초반 부터 습도(viasla 78%)와 풍속(7~11m/s)이 높음</t>
    <phoneticPr fontId="3" type="noConversion"/>
  </si>
  <si>
    <t>8s/23k 12s/26k 16s/26k</t>
    <phoneticPr fontId="3" type="noConversion"/>
  </si>
  <si>
    <t>7s/24k 10s/24k 15s/27k</t>
    <phoneticPr fontId="3" type="noConversion"/>
  </si>
  <si>
    <t>DS9(영상 확인)1회 꺼짐</t>
    <phoneticPr fontId="3" type="noConversion"/>
  </si>
  <si>
    <t>[14:30] BLG로 타겟이 바뀌고 맞바람에 의해 FSA습도(25%)가 빠르게 오름/ 관측 대기 후 곧 장 습도 떨어짐</t>
    <phoneticPr fontId="3" type="noConversion"/>
  </si>
  <si>
    <t>[18:15] 높은 습도(viasal 84%/ 2.3m 95%)로 인한 관측 종료</t>
    <phoneticPr fontId="3" type="noConversion"/>
  </si>
  <si>
    <t>14..2</t>
    <phoneticPr fontId="3" type="noConversion"/>
  </si>
  <si>
    <t>SSW</t>
    <phoneticPr fontId="3" type="noConversion"/>
  </si>
  <si>
    <t>NE</t>
    <phoneticPr fontId="3" type="noConversion"/>
  </si>
  <si>
    <t>[14:57] 높은 습도(vaisala 82%/ 2.3m 95%/ topring 81%)및 높은 풍속(8~13m/s, 맞바람 ESE)에 의한 관측 대기/</t>
    <phoneticPr fontId="3" type="noConversion"/>
  </si>
  <si>
    <t>관측 종료 후 돔 에어컨 가동 함: 찬 바람이 나오면서 정상작동 함/ 10분 후 팬을 확인 하는 도중 정상작동 하던 두번째 팬이 멈추고 벽면 패널에</t>
    <phoneticPr fontId="3" type="noConversion"/>
  </si>
  <si>
    <t>indoor fan overload 경고음이 떠 있음/ 이후 알람을 끄고 벽면에 있는 패널과 컨트롤 페이지에서 전원을 켜 봤으나 같은 상황이 반복되면서 작동 안함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</si>
</sst>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checked="Checked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90" sqref="B90:P9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46116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60.195758564437185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0.38680555555555557</v>
      </c>
      <c r="D9" s="8">
        <v>2.9</v>
      </c>
      <c r="E9" s="8" t="s">
        <v>198</v>
      </c>
      <c r="F9" s="8">
        <v>71.099999999999994</v>
      </c>
      <c r="G9" s="36" t="s">
        <v>199</v>
      </c>
      <c r="H9" s="8">
        <v>5</v>
      </c>
      <c r="I9" s="36">
        <v>95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2.6</v>
      </c>
      <c r="E10" s="8">
        <v>11.8</v>
      </c>
      <c r="F10" s="8">
        <v>78.3</v>
      </c>
      <c r="G10" s="36" t="s">
        <v>200</v>
      </c>
      <c r="H10" s="8">
        <v>4.5</v>
      </c>
      <c r="I10" s="11"/>
      <c r="J10" s="9">
        <f>IF(L10, 1, 0) + IF(M10, 2, 0) + IF(N10, 4, 0) + IF(O10, 8, 0) + IF(P10, 16, 0)</f>
        <v>2</v>
      </c>
      <c r="K10" s="12" t="b">
        <v>0</v>
      </c>
      <c r="L10" s="12" t="b">
        <v>0</v>
      </c>
      <c r="M10" s="12" t="b">
        <v>1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0.76041666666666663</v>
      </c>
      <c r="D11" s="15" t="s">
        <v>185</v>
      </c>
      <c r="E11" s="15">
        <v>10.4</v>
      </c>
      <c r="F11" s="15">
        <v>84</v>
      </c>
      <c r="G11" s="36" t="s">
        <v>186</v>
      </c>
      <c r="H11" s="15">
        <v>9.8000000000000007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24.373611111111114</v>
      </c>
      <c r="D12" s="19">
        <f>AVERAGE(D9:D11)</f>
        <v>2.75</v>
      </c>
      <c r="E12" s="19">
        <f>AVERAGE(E9:E11)</f>
        <v>11.100000000000001</v>
      </c>
      <c r="F12" s="20">
        <f>AVERAGE(F9:F11)</f>
        <v>77.8</v>
      </c>
      <c r="G12" s="21"/>
      <c r="H12" s="22">
        <f>AVERAGE(H9:H11)</f>
        <v>6.4333333333333336</v>
      </c>
      <c r="I12" s="23"/>
      <c r="J12" s="24">
        <f>AVERAGE(J9:J11)</f>
        <v>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188</v>
      </c>
      <c r="F16" s="27" t="s">
        <v>189</v>
      </c>
      <c r="G16" s="27" t="s">
        <v>190</v>
      </c>
      <c r="H16" s="27" t="s">
        <v>180</v>
      </c>
      <c r="I16" s="27" t="s">
        <v>179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0.33263888888888887</v>
      </c>
      <c r="D17" s="28">
        <v>0.33402777777777776</v>
      </c>
      <c r="E17" s="28">
        <v>0.36319444444444443</v>
      </c>
      <c r="F17" s="28">
        <v>0.38194444444444442</v>
      </c>
      <c r="G17" s="28">
        <v>0.40625</v>
      </c>
      <c r="H17" s="28">
        <v>0.58680555555555558</v>
      </c>
      <c r="I17" s="28">
        <v>0.76111111111111107</v>
      </c>
      <c r="J17" s="28"/>
      <c r="K17" s="28"/>
      <c r="L17" s="28"/>
      <c r="M17" s="28"/>
      <c r="N17" s="28"/>
      <c r="O17" s="28"/>
      <c r="P17" s="28">
        <v>0.76458333333333328</v>
      </c>
    </row>
    <row r="18" spans="2:16" ht="14.1" customHeight="1" x14ac:dyDescent="0.35">
      <c r="B18" s="35" t="s">
        <v>42</v>
      </c>
      <c r="C18" s="27">
        <v>9466</v>
      </c>
      <c r="D18" s="27">
        <v>9467</v>
      </c>
      <c r="E18" s="27">
        <v>9484</v>
      </c>
      <c r="F18" s="27">
        <v>9496</v>
      </c>
      <c r="G18" s="27">
        <v>9512</v>
      </c>
      <c r="H18" s="27">
        <v>9623</v>
      </c>
      <c r="I18" s="27">
        <v>9645</v>
      </c>
      <c r="J18" s="27"/>
      <c r="K18" s="27"/>
      <c r="L18" s="27"/>
      <c r="M18" s="27"/>
      <c r="N18" s="27"/>
      <c r="O18" s="27"/>
      <c r="P18" s="27">
        <v>9650</v>
      </c>
    </row>
    <row r="19" spans="2:16" ht="14.1" customHeight="1" thickBot="1" x14ac:dyDescent="0.4">
      <c r="B19" s="13" t="s">
        <v>43</v>
      </c>
      <c r="C19" s="29"/>
      <c r="D19" s="27">
        <v>9478</v>
      </c>
      <c r="E19" s="30">
        <v>9495</v>
      </c>
      <c r="F19" s="30">
        <v>9511</v>
      </c>
      <c r="G19" s="30">
        <v>9622</v>
      </c>
      <c r="H19" s="30">
        <v>9644</v>
      </c>
      <c r="I19" s="30">
        <v>9649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12</v>
      </c>
      <c r="E20" s="33">
        <f>IF(ISNUMBER(E18),E19-E18+1,"")</f>
        <v>12</v>
      </c>
      <c r="F20" s="33">
        <f>IF(ISNUMBER(F18),F19-F18+1,"")</f>
        <v>16</v>
      </c>
      <c r="G20" s="33">
        <f>IF(ISNUMBER(G18),G19-G18+1,"")</f>
        <v>111</v>
      </c>
      <c r="H20" s="33">
        <f>IF(ISNUMBER(H18),H19-H18+1,"")</f>
        <v>22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/>
      <c r="K23" s="106"/>
      <c r="L23" s="116" t="s">
        <v>165</v>
      </c>
      <c r="M23" s="155"/>
      <c r="N23" s="155"/>
      <c r="O23" s="155"/>
      <c r="P23" s="155"/>
    </row>
    <row r="24" spans="2:16" ht="13.5" customHeight="1" x14ac:dyDescent="0.35">
      <c r="B24" s="156"/>
      <c r="C24" s="106">
        <v>0.34722222222222221</v>
      </c>
      <c r="D24" s="106">
        <v>0.34930555555555554</v>
      </c>
      <c r="E24" s="113" t="s">
        <v>178</v>
      </c>
      <c r="F24" s="155" t="s">
        <v>194</v>
      </c>
      <c r="G24" s="155"/>
      <c r="H24" s="155"/>
      <c r="I24" s="155"/>
      <c r="J24" s="106"/>
      <c r="K24" s="106"/>
      <c r="L24" s="36" t="s">
        <v>182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/>
      <c r="K25" s="106"/>
      <c r="L25" s="36" t="s">
        <v>49</v>
      </c>
      <c r="M25" s="155"/>
      <c r="N25" s="155"/>
      <c r="O25" s="155"/>
      <c r="P25" s="155"/>
    </row>
    <row r="26" spans="2:16" ht="13.5" customHeight="1" x14ac:dyDescent="0.35">
      <c r="B26" s="156"/>
      <c r="C26" s="106">
        <v>0.35</v>
      </c>
      <c r="D26" s="106">
        <v>0.35208333333333336</v>
      </c>
      <c r="E26" s="113" t="s">
        <v>165</v>
      </c>
      <c r="F26" s="155" t="s">
        <v>193</v>
      </c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0.20555555555555555</v>
      </c>
      <c r="D30" s="43">
        <v>0.17708333333333334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0.40347222222222218</v>
      </c>
    </row>
    <row r="31" spans="2:16" ht="14.1" customHeight="1" x14ac:dyDescent="0.35">
      <c r="B31" s="37" t="s">
        <v>170</v>
      </c>
      <c r="C31" s="47">
        <v>0.20555555555555555</v>
      </c>
      <c r="D31" s="7">
        <v>0.18055555555555555</v>
      </c>
      <c r="E31" s="7"/>
      <c r="F31" s="7"/>
      <c r="G31" s="7"/>
      <c r="H31" s="7"/>
      <c r="I31" s="7"/>
      <c r="J31" s="7">
        <v>2.2916666666666665E-2</v>
      </c>
      <c r="K31" s="7">
        <v>1.6666666666666666E-2</v>
      </c>
      <c r="L31" s="7"/>
      <c r="M31" s="7"/>
      <c r="N31" s="7"/>
      <c r="O31" s="48"/>
      <c r="P31" s="46">
        <f>SUM(C31:N31)</f>
        <v>0.42569444444444438</v>
      </c>
    </row>
    <row r="32" spans="2:16" ht="14.1" customHeight="1" x14ac:dyDescent="0.35">
      <c r="B32" s="37" t="s">
        <v>65</v>
      </c>
      <c r="C32" s="49">
        <v>0.16944444444444445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0.16944444444444445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3.6111111111111094E-2</v>
      </c>
      <c r="D34" s="110">
        <f t="shared" ref="D34:P34" si="1">D31-D32-D33</f>
        <v>0.18055555555555555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2.2916666666666665E-2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0.25624999999999992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/>
      <c r="D36" s="146"/>
      <c r="E36" s="145"/>
      <c r="F36" s="146"/>
      <c r="G36" s="145"/>
      <c r="H36" s="146"/>
      <c r="I36" s="145"/>
      <c r="J36" s="146"/>
      <c r="K36" s="145"/>
      <c r="L36" s="146"/>
      <c r="M36" s="145"/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192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191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201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58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-157.5</v>
      </c>
      <c r="D72" s="60">
        <v>-159.6</v>
      </c>
      <c r="E72" s="100" t="s">
        <v>118</v>
      </c>
      <c r="F72" s="60">
        <v>23.3</v>
      </c>
      <c r="G72" s="60">
        <v>21.6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-152.80000000000001</v>
      </c>
      <c r="D73" s="60">
        <v>-155.6</v>
      </c>
      <c r="E73" s="102" t="s">
        <v>122</v>
      </c>
      <c r="F73" s="61">
        <v>37.4</v>
      </c>
      <c r="G73" s="61">
        <v>39.700000000000003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-204.1</v>
      </c>
      <c r="D74" s="60">
        <v>-205.9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-117.7</v>
      </c>
      <c r="D75" s="60">
        <v>-125.3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34.9</v>
      </c>
      <c r="D76" s="60">
        <v>32.4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</v>
      </c>
      <c r="D77" s="60">
        <v>30.4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27.6</v>
      </c>
      <c r="D78" s="60">
        <v>25.4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</v>
      </c>
      <c r="D79" s="60">
        <v>23.8</v>
      </c>
      <c r="E79" s="100" t="s">
        <v>152</v>
      </c>
      <c r="F79" s="60">
        <v>20.9</v>
      </c>
      <c r="G79" s="60">
        <v>14.3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1.26E-5</v>
      </c>
      <c r="D80" s="64">
        <v>8.8200000000000003E-6</v>
      </c>
      <c r="E80" s="102" t="s">
        <v>157</v>
      </c>
      <c r="F80" s="61">
        <v>50</v>
      </c>
      <c r="G80" s="61">
        <v>68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187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195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196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 t="s">
        <v>202</v>
      </c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 t="s">
        <v>203</v>
      </c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2026-04-04T19:02:56Z</dcterms:modified>
</cp:coreProperties>
</file>