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526E23AB-9E41-4859-8B89-E0ED89E79DE6}" xr6:coauthVersionLast="47" xr6:coauthVersionMax="47" xr10:uidLastSave="{00000000-0000-0000-0000-000000000000}"/>
  <bookViews>
    <workbookView xWindow="5340" yWindow="5340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<sst xmlns="http://schemas.openxmlformats.org/spreadsheetml/2006/main" count="215" uniqueCount="200">
  <si>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</si>
  <si>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</si>
  <si>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</si>
  <si>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</si>
  <si>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</si>
  <si>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</si>
  <si>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</si>
  <si>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</si>
  <si>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</si>
  <si>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</si>
  <si>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</si>
  <si>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</si>
  <si>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</si>
  <si>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</si>
  <si>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</si>
  <si>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</si>
  <si>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</si>
  <si>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</si>
  <si>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</si>
  <si>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</si>
  <si>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</si>
  <si>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</si>
  <si>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</si>
  <si>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</si>
  <si>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</si>
  <si>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</si>
  <si>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</si>
  <si>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</si>
  <si>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</si>
  <si>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</si>
  <si>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</si>
  <si>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</si>
  <si>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</si>
  <si>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</si>
  <si>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</si>
  <si>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</si>
  <si>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</si>
  <si>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</si>
  <si>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</si>
  <si>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</si>
  <si>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</si>
  <si>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</si>
  <si>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</si>
  <si>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</si>
  <si>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</si>
  <si>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</si>
  <si>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</si>
  <si>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</si>
  <si>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</si>
  <si>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</si>
  <si>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</si>
  <si>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</si>
  <si>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</si>
  <si>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</si>
  <si>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</si>
  <si>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</si>
  <si>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</si>
  <si>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</si>
  <si>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</si>
  <si>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</si>
  <si>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</si>
  <si>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</si>
  <si>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</si>
  <si>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</si>
  <si>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</si>
  <si>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</si>
  <si>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</si>
  <si>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</si>
  <si>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</si>
  <si>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</si>
  <si>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</si>
  <si>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</si>
  <si>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</si>
  <si>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</si>
  <si>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</si>
  <si>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</si>
  <si>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</si>
  <si>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</si>
  <si>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</si>
  <si>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</si>
  <si>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</si>
  <si>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</si>
  <si>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</si>
  <si>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</si>
  <si>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</si>
  <si>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</si>
  <si>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</si>
  <si>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</si>
  <si>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</si>
  <si>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</si>
  <si>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</si>
  <si>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</si>
  <si>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</si>
  <si>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</si>
  <si>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</si>
  <si>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</si>
  <si>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</si>
  <si>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</si>
  <si>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</si>
  <si>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</si>
  <si>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</si>
  <si>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</si>
  <si>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</si>
  <si>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</si>
  <si>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</si>
  <si>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</si>
  <si>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</si>
  <si>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</si>
  <si>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</si>
  <si>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</si>
  <si>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</si>
  <si>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</si>
  <si>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</si>
  <si>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</si>
  <si>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</si>
  <si>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</si>
  <si>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</si>
  <si>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</si>
  <si>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</si>
  <si>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</si>
  <si>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</si>
  <si>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</si>
  <si>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</si>
  <si>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</si>
  <si>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</si>
  <si>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</si>
  <si>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</si>
  <si>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</si>
  <si>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</si>
  <si>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</si>
  <si>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</si>
  <si>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</si>
  <si>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</si>
  <si>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</si>
  <si>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</si>
  <si>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</si>
  <si>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</si>
  <si>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</si>
  <si>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</si>
  <si>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</si>
  <si>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</si>
  <si>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</si>
  <si>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</si>
  <si>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</si>
  <si>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</si>
  <si>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</si>
  <si>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</si>
  <si>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</si>
  <si>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</si>
  <si>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</si>
  <si>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</si>
  <si>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</si>
  <si>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</si>
  <si>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</si>
  <si>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</si>
  <si>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</si>
  <si>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</si>
  <si>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</si>
  <si>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</si>
  <si>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</si>
  <si>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</si>
  <si>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</si>
  <si>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</si>
  <si>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</si>
  <si>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</si>
  <si>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</si>
  <si>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</si>
  <si>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</si>
  <si>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</si>
  <si>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</si>
  <si>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</si>
  <si>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</si>
  <si>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</si>
  <si>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</si>
  <si>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</si>
  <si>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</si>
  <si>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</si>
  <si>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</si>
  <si>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</si>
  <si>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</si>
  <si>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</si>
  <si>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</si>
  <si>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</si>
  <si>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</si>
  <si>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</si>
  <si>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TMT</t>
    <phoneticPr fontId="3" type="noConversion"/>
  </si>
  <si>
    <t>LSST</t>
    <phoneticPr fontId="3" type="noConversion"/>
  </si>
  <si>
    <t>ENG-KSP</t>
    <phoneticPr fontId="3" type="noConversion"/>
  </si>
  <si>
    <t>8s/21k 12s/24k 16s/23k</t>
    <phoneticPr fontId="3" type="noConversion"/>
  </si>
  <si>
    <t>7s/25k 10s/25k 15s/26k</t>
    <phoneticPr fontId="3" type="noConversion"/>
  </si>
  <si>
    <t xml:space="preserve"> </t>
    <phoneticPr fontId="3" type="noConversion"/>
  </si>
  <si>
    <t>전날 돔 에어컨 안 켬(외부 20도 내부 25도)</t>
    <phoneticPr fontId="3" type="noConversion"/>
  </si>
  <si>
    <t>M_009128</t>
    <phoneticPr fontId="3" type="noConversion"/>
  </si>
  <si>
    <t>[13:48] 돔셔터 기존프로그램(shutter/TCS 43.5)과 새 프로그램(shutter -17.6/TCS 43.3) 간의 차이 있음/ 기존 프로그램 재실행 후 shutter 실제 위치는</t>
    <phoneticPr fontId="3" type="noConversion"/>
  </si>
  <si>
    <t>78.8이었으며 파일009048-009058 중 일부가 돔셔터에 가려졌을 것으로 추정( 달과 가까워서 별이 적게 나왔을 수도 있음)</t>
    <phoneticPr fontId="3" type="noConversion"/>
  </si>
  <si>
    <t>M_009197-009198:K</t>
    <phoneticPr fontId="3" type="noConversion"/>
  </si>
  <si>
    <t>DS9(영상 확인)4회 꺼짐</t>
    <phoneticPr fontId="3" type="noConversion"/>
  </si>
  <si>
    <t>SE</t>
    <phoneticPr fontId="3" type="noConversion"/>
  </si>
  <si>
    <t>25s/24k 20s/27k 12s/24k</t>
    <phoneticPr fontId="3" type="noConversion"/>
  </si>
  <si>
    <t>35s/26k 25s/27k 15s/22k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</si>
</sst>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L74" sqref="L7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46114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0.38819444444444445</v>
      </c>
      <c r="D9" s="8">
        <v>1.4</v>
      </c>
      <c r="E9" s="8">
        <v>20.399999999999999</v>
      </c>
      <c r="F9" s="8">
        <v>32.6</v>
      </c>
      <c r="G9" s="36" t="s">
        <v>197</v>
      </c>
      <c r="H9" s="8">
        <v>3.7</v>
      </c>
      <c r="I9" s="36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1.1000000000000001</v>
      </c>
      <c r="E10" s="8">
        <v>18.399999999999999</v>
      </c>
      <c r="F10" s="8">
        <v>41.8</v>
      </c>
      <c r="G10" s="36" t="s">
        <v>197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0.79027777777777775</v>
      </c>
      <c r="D11" s="15">
        <v>1.1000000000000001</v>
      </c>
      <c r="E11" s="15">
        <v>18</v>
      </c>
      <c r="F11" s="15">
        <v>38.200000000000003</v>
      </c>
      <c r="G11" s="36" t="s">
        <v>197</v>
      </c>
      <c r="H11" s="15">
        <v>4.5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24.402083333333334</v>
      </c>
      <c r="D12" s="19">
        <f>AVERAGE(D9:D11)</f>
        <v>1.2</v>
      </c>
      <c r="E12" s="19">
        <f>AVERAGE(E9:E11)</f>
        <v>18.933333333333334</v>
      </c>
      <c r="F12" s="20">
        <f>AVERAGE(F9:F11)</f>
        <v>37.533333333333339</v>
      </c>
      <c r="G12" s="21"/>
      <c r="H12" s="22">
        <f>AVERAGE(H9:H11)</f>
        <v>3.6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186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0.33680555555555558</v>
      </c>
      <c r="D17" s="28">
        <v>0.33819444444444446</v>
      </c>
      <c r="E17" s="28">
        <v>0.36805555555555558</v>
      </c>
      <c r="F17" s="28">
        <v>0.38750000000000001</v>
      </c>
      <c r="G17" s="28">
        <v>0.41180555555555554</v>
      </c>
      <c r="H17" s="28">
        <v>0.59305555555555556</v>
      </c>
      <c r="I17" s="28">
        <v>0.81944444444444442</v>
      </c>
      <c r="J17" s="28"/>
      <c r="K17" s="28"/>
      <c r="L17" s="28"/>
      <c r="M17" s="28"/>
      <c r="N17" s="28"/>
      <c r="O17" s="28"/>
      <c r="P17" s="28">
        <v>0.83125000000000004</v>
      </c>
    </row>
    <row r="18" spans="2:16" ht="14.1" customHeight="1" x14ac:dyDescent="0.35">
      <c r="B18" s="35" t="s">
        <v>42</v>
      </c>
      <c r="C18" s="27">
        <v>8909</v>
      </c>
      <c r="D18" s="27">
        <v>8910</v>
      </c>
      <c r="E18" s="27">
        <v>8929</v>
      </c>
      <c r="F18" s="27">
        <v>8941</v>
      </c>
      <c r="G18" s="27">
        <v>8957</v>
      </c>
      <c r="H18" s="27">
        <v>9069</v>
      </c>
      <c r="I18" s="27">
        <v>9209</v>
      </c>
      <c r="J18" s="27"/>
      <c r="K18" s="27"/>
      <c r="L18" s="27"/>
      <c r="M18" s="27"/>
      <c r="N18" s="27"/>
      <c r="O18" s="27"/>
      <c r="P18" s="27">
        <v>9220</v>
      </c>
    </row>
    <row r="19" spans="2:16" ht="14.1" customHeight="1" thickBot="1" x14ac:dyDescent="0.4">
      <c r="B19" s="13" t="s">
        <v>43</v>
      </c>
      <c r="C19" s="29"/>
      <c r="D19" s="27">
        <v>8921</v>
      </c>
      <c r="E19" s="30">
        <v>8940</v>
      </c>
      <c r="F19" s="30">
        <v>8956</v>
      </c>
      <c r="G19" s="30">
        <v>9068</v>
      </c>
      <c r="H19" s="30">
        <v>9208</v>
      </c>
      <c r="I19" s="30">
        <v>9219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112</v>
      </c>
      <c r="H20" s="33">
        <f>IF(ISNUMBER(H18),H19-H18+1,"")</f>
        <v>140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>
        <v>0.34930555555555554</v>
      </c>
      <c r="D24" s="106">
        <v>0.35069444444444442</v>
      </c>
      <c r="E24" s="113" t="s">
        <v>178</v>
      </c>
      <c r="F24" s="155" t="s">
        <v>189</v>
      </c>
      <c r="G24" s="155"/>
      <c r="H24" s="155"/>
      <c r="I24" s="155"/>
      <c r="J24" s="106">
        <v>0.81944444444444442</v>
      </c>
      <c r="K24" s="106">
        <v>0.82152777777777775</v>
      </c>
      <c r="L24" s="36" t="s">
        <v>182</v>
      </c>
      <c r="M24" s="155" t="s">
        <v>199</v>
      </c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 t="s">
        <v>190</v>
      </c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>
        <v>0.35208333333333336</v>
      </c>
      <c r="D26" s="106">
        <v>0.35416666666666669</v>
      </c>
      <c r="E26" s="113" t="s">
        <v>165</v>
      </c>
      <c r="F26" s="155" t="s">
        <v>188</v>
      </c>
      <c r="G26" s="155"/>
      <c r="H26" s="155"/>
      <c r="I26" s="155"/>
      <c r="J26" s="106">
        <v>0.82291666666666663</v>
      </c>
      <c r="K26" s="106">
        <v>0.82499999999999996</v>
      </c>
      <c r="L26" s="36" t="s">
        <v>176</v>
      </c>
      <c r="M26" s="155" t="s">
        <v>198</v>
      </c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0.19930555555555557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0.18194444444444444</v>
      </c>
      <c r="P30" s="46">
        <f>SUM(C30:J30,L30:N30)</f>
        <v>0.22013888888888891</v>
      </c>
    </row>
    <row r="31" spans="2:16" ht="14.1" customHeight="1" x14ac:dyDescent="0.35">
      <c r="B31" s="37" t="s">
        <v>170</v>
      </c>
      <c r="C31" s="47">
        <v>0.21805555555555556</v>
      </c>
      <c r="D31" s="7">
        <v>0.18194444444444444</v>
      </c>
      <c r="E31" s="7"/>
      <c r="F31" s="7"/>
      <c r="G31" s="7"/>
      <c r="H31" s="7"/>
      <c r="I31" s="7"/>
      <c r="J31" s="7">
        <v>2.2222222222222223E-2</v>
      </c>
      <c r="K31" s="7">
        <v>1.6666666666666666E-2</v>
      </c>
      <c r="L31" s="7"/>
      <c r="M31" s="7"/>
      <c r="N31" s="7"/>
      <c r="O31" s="48"/>
      <c r="P31" s="46">
        <f>SUM(C31:N31)</f>
        <v>0.43888888888888888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0.21805555555555556</v>
      </c>
      <c r="D34" s="110">
        <f t="shared" ref="D34:P34" si="1">D31-D32-D33</f>
        <v>0.18194444444444444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0.43888888888888888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192</v>
      </c>
      <c r="D36" s="146"/>
      <c r="E36" s="145" t="s">
        <v>195</v>
      </c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59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59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9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9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0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1" t="s">
        <v>193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3"/>
    </row>
    <row r="45" spans="2:16" ht="14.1" customHeight="1" x14ac:dyDescent="0.35">
      <c r="B45" s="121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181</v>
      </c>
      <c r="C54" s="181"/>
      <c r="D54" s="181"/>
      <c r="E54" s="181"/>
      <c r="F54" s="112">
        <v>1709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-156.19999999999999</v>
      </c>
      <c r="D72" s="60">
        <v>-158.69999999999999</v>
      </c>
      <c r="E72" s="100" t="s">
        <v>118</v>
      </c>
      <c r="F72" s="60">
        <v>23.9</v>
      </c>
      <c r="G72" s="60">
        <v>22.8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-150.80000000000001</v>
      </c>
      <c r="D73" s="60">
        <v>-154.5</v>
      </c>
      <c r="E73" s="102" t="s">
        <v>122</v>
      </c>
      <c r="F73" s="61">
        <v>36.6</v>
      </c>
      <c r="G73" s="61">
        <v>34.4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-204.7</v>
      </c>
      <c r="D74" s="60">
        <v>-207.4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-114.8</v>
      </c>
      <c r="D75" s="60">
        <v>-122.7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36.9</v>
      </c>
      <c r="D76" s="60">
        <v>33.6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34.1</v>
      </c>
      <c r="D77" s="60">
        <v>31.5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29.1</v>
      </c>
      <c r="D78" s="60">
        <v>26.5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27.4</v>
      </c>
      <c r="D79" s="60">
        <v>24.9</v>
      </c>
      <c r="E79" s="100" t="s">
        <v>152</v>
      </c>
      <c r="F79" s="60">
        <v>26.6</v>
      </c>
      <c r="G79" s="60">
        <v>18.3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9.5699999999999999E-6</v>
      </c>
      <c r="D80" s="64">
        <v>8.2099999999999993E-6</v>
      </c>
      <c r="E80" s="102" t="s">
        <v>157</v>
      </c>
      <c r="F80" s="61">
        <v>27.3</v>
      </c>
      <c r="G80" s="61">
        <v>42.2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191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196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2026-04-03T15:35:13Z</dcterms:modified>
</cp:coreProperties>
</file>