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B335BC2A-F18D-4D22-A128-6958607DCA1D}" xr6:coauthVersionLast="47" xr6:coauthVersionMax="47" xr10:uidLastSave="{00000000-0000-0000-0000-000000000000}"/>
  <bookViews>
    <workbookView xWindow="22632" yWindow="1492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<sst xmlns="http://schemas.openxmlformats.org/spreadsheetml/2006/main" count="215" uniqueCount="202">
  <si>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</si>
  <si>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</si>
  <si>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</si>
  <si>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</si>
  <si>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</si>
  <si>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</si>
  <si>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</si>
  <si>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</si>
  <si>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</si>
  <si>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</si>
  <si>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</si>
  <si>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</si>
  <si>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</si>
  <si>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</si>
  <si>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</si>
  <si>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</si>
  <si>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</si>
  <si>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</si>
  <si>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</si>
  <si>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</si>
  <si>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</si>
  <si>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</si>
  <si>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</si>
  <si>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</si>
  <si>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</si>
  <si>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</si>
  <si>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</si>
  <si>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</si>
  <si>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</si>
  <si>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</si>
  <si>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</si>
  <si>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</si>
  <si>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</si>
  <si>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</si>
  <si>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</si>
  <si>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</si>
  <si>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</si>
  <si>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</si>
  <si>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</si>
  <si>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</si>
  <si>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</si>
  <si>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</si>
  <si>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</si>
  <si>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</si>
  <si>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</si>
  <si>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</si>
  <si>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</si>
  <si>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</si>
  <si>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</si>
  <si>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</si>
  <si>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</si>
  <si>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</si>
  <si>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</si>
  <si>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</si>
  <si>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</si>
  <si>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</si>
  <si>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</si>
  <si>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</si>
  <si>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</si>
  <si>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</si>
  <si>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</si>
  <si>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</si>
  <si>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</si>
  <si>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</si>
  <si>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</si>
  <si>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</si>
  <si>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</si>
  <si>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</si>
  <si>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</si>
  <si>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</si>
  <si>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</si>
  <si>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</si>
  <si>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</si>
  <si>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</si>
  <si>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</si>
  <si>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</si>
  <si>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</si>
  <si>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</si>
  <si>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</si>
  <si>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</si>
  <si>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</si>
  <si>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</si>
  <si>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</si>
  <si>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</si>
  <si>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</si>
  <si>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</si>
  <si>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</si>
  <si>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</si>
  <si>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</si>
  <si>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</si>
  <si>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</si>
  <si>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</si>
  <si>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</si>
  <si>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</si>
  <si>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</si>
  <si>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</si>
  <si>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</si>
  <si>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</si>
  <si>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</si>
  <si>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</si>
  <si>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</si>
  <si>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</si>
  <si>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</si>
  <si>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</si>
  <si>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</si>
  <si>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</si>
  <si>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</si>
  <si>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</si>
  <si>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</si>
  <si>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</si>
  <si>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</si>
  <si>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</si>
  <si>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</si>
  <si>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</si>
  <si>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</si>
  <si>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</si>
  <si>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</si>
  <si>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</si>
  <si>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</si>
  <si>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</si>
  <si>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</si>
  <si>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</si>
  <si>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</si>
  <si>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</si>
  <si>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</si>
  <si>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</si>
  <si>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</si>
  <si>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</si>
  <si>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</si>
  <si>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</si>
  <si>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</si>
  <si>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</si>
  <si>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</si>
  <si>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</si>
  <si>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</si>
  <si>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</si>
  <si>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</si>
  <si>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</si>
  <si>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</si>
  <si>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</si>
  <si>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</si>
  <si>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</si>
  <si>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</si>
  <si>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</si>
  <si>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</si>
  <si>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</si>
  <si>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</si>
  <si>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</si>
  <si>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</si>
  <si>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</si>
  <si>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</si>
  <si>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</si>
  <si>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</si>
  <si>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</si>
  <si>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</si>
  <si>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</si>
  <si>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</si>
  <si>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</si>
  <si>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</si>
  <si>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</si>
  <si>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</si>
  <si>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</si>
  <si>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</si>
  <si>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</si>
  <si>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</si>
  <si>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</si>
  <si>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</si>
  <si>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</si>
  <si>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</si>
  <si>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</si>
  <si>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</si>
  <si>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</si>
  <si>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</si>
  <si>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</si>
  <si>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</si>
  <si>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</si>
  <si>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</si>
  <si>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</si>
  <si>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</si>
  <si>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</si>
  <si>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</si>
  <si>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</si>
  <si>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</si>
  <si>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</si>
  <si>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월령 40% 이상으로 방풍막 연결</t>
    <phoneticPr fontId="3" type="noConversion"/>
  </si>
  <si>
    <t>김예은</t>
    <phoneticPr fontId="3" type="noConversion"/>
  </si>
  <si>
    <t>KSP</t>
    <phoneticPr fontId="3" type="noConversion"/>
  </si>
  <si>
    <t>[8:30] 짙은 구름 및 높은 습도(vaisala 86%/ 2.3m 95%)로 인한 관측 대기/ [12:02] 관측 재개</t>
    <phoneticPr fontId="3" type="noConversion"/>
  </si>
  <si>
    <t>E_007482</t>
    <phoneticPr fontId="3" type="noConversion"/>
  </si>
  <si>
    <t>I_007518</t>
    <phoneticPr fontId="3" type="noConversion"/>
  </si>
  <si>
    <t>-</t>
    <phoneticPr fontId="3" type="noConversion"/>
  </si>
  <si>
    <t>E_007482 2차례 포인팅 실패로 수동 관측/ 이후부터는 정상적으로 관측 됨</t>
    <phoneticPr fontId="3" type="noConversion"/>
  </si>
  <si>
    <t>S</t>
    <phoneticPr fontId="3" type="noConversion"/>
  </si>
  <si>
    <t>ENE</t>
    <phoneticPr fontId="3" type="noConversion"/>
  </si>
  <si>
    <t>SE</t>
    <phoneticPr fontId="3" type="noConversion"/>
  </si>
  <si>
    <t>E_007516-007517</t>
    <phoneticPr fontId="3" type="noConversion"/>
  </si>
  <si>
    <t>E_007516-007517 새로운 돔셔터 프로그램 테스트 중 셔터가 위치를 잃어 조정하는 과정에서 일부 가려짐</t>
    <phoneticPr fontId="3" type="noConversion"/>
  </si>
  <si>
    <t>40s/23k 30s/27k 20s/27k</t>
    <phoneticPr fontId="3" type="noConversion"/>
  </si>
  <si>
    <t>20s/24k 13s/23k 8s/22k</t>
    <phoneticPr fontId="3" type="noConversion"/>
  </si>
  <si>
    <t>관측 전 돔 파워 recycle</t>
    <phoneticPr fontId="3" type="noConversion"/>
  </si>
  <si>
    <t>I_007518 filter i와 초점값 누락 됨</t>
    <phoneticPr fontId="3" type="noConversion"/>
  </si>
  <si>
    <t>[17:35-14:56] 스크립트가 멈췄으나 확인이 늦음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</si>
</sst>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46108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71.18644067796609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0.39444444444444443</v>
      </c>
      <c r="D9" s="8" t="s">
        <v>190</v>
      </c>
      <c r="E9" s="8">
        <v>6.1</v>
      </c>
      <c r="F9" s="8">
        <v>83.2</v>
      </c>
      <c r="G9" s="36" t="s">
        <v>192</v>
      </c>
      <c r="H9" s="8">
        <v>0.7</v>
      </c>
      <c r="I9" s="36">
        <v>65.7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2.4</v>
      </c>
      <c r="E10" s="8">
        <v>6.4</v>
      </c>
      <c r="F10" s="8">
        <v>75.900000000000006</v>
      </c>
      <c r="G10" s="36" t="s">
        <v>193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0.78749999999999998</v>
      </c>
      <c r="D11" s="15">
        <v>1.6</v>
      </c>
      <c r="E11" s="15">
        <v>5.6</v>
      </c>
      <c r="F11" s="15">
        <v>67.8</v>
      </c>
      <c r="G11" s="36" t="s">
        <v>194</v>
      </c>
      <c r="H11" s="15">
        <v>6.1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24.393055555555556</v>
      </c>
      <c r="D12" s="19">
        <f>AVERAGE(D9:D11)</f>
        <v>2</v>
      </c>
      <c r="E12" s="19">
        <f>AVERAGE(E9:E11)</f>
        <v>6.0333333333333341</v>
      </c>
      <c r="F12" s="20">
        <f>AVERAGE(F9:F11)</f>
        <v>75.63333333333334</v>
      </c>
      <c r="G12" s="21"/>
      <c r="H12" s="22">
        <f>AVERAGE(H9:H11)</f>
        <v>2.6666666666666665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180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0.35138888888888886</v>
      </c>
      <c r="D17" s="28">
        <v>0.35208333333333336</v>
      </c>
      <c r="E17" s="28">
        <v>0.51249999999999996</v>
      </c>
      <c r="F17" s="28">
        <v>0.6118055555555556</v>
      </c>
      <c r="G17" s="28">
        <v>0.81736111111111109</v>
      </c>
      <c r="H17" s="28"/>
      <c r="I17" s="28"/>
      <c r="J17" s="28"/>
      <c r="K17" s="28"/>
      <c r="L17" s="28"/>
      <c r="M17" s="28"/>
      <c r="N17" s="28"/>
      <c r="O17" s="28"/>
      <c r="P17" s="28">
        <v>0.8305555555555556</v>
      </c>
    </row>
    <row r="18" spans="2:16" ht="14.1" customHeight="1" x14ac:dyDescent="0.35">
      <c r="B18" s="35" t="s">
        <v>42</v>
      </c>
      <c r="C18" s="27">
        <v>7392</v>
      </c>
      <c r="D18" s="27">
        <v>7393</v>
      </c>
      <c r="E18" s="27">
        <v>7403</v>
      </c>
      <c r="F18" s="27">
        <v>7466</v>
      </c>
      <c r="G18" s="27">
        <v>7583</v>
      </c>
      <c r="H18" s="27"/>
      <c r="I18" s="27"/>
      <c r="J18" s="27"/>
      <c r="K18" s="27"/>
      <c r="L18" s="27"/>
      <c r="M18" s="27"/>
      <c r="N18" s="27"/>
      <c r="O18" s="27"/>
      <c r="P18" s="27">
        <v>7595</v>
      </c>
    </row>
    <row r="19" spans="2:16" ht="14.1" customHeight="1" thickBot="1" x14ac:dyDescent="0.4">
      <c r="B19" s="13" t="s">
        <v>43</v>
      </c>
      <c r="C19" s="29"/>
      <c r="D19" s="27">
        <v>7397</v>
      </c>
      <c r="E19" s="30">
        <v>7465</v>
      </c>
      <c r="F19" s="30">
        <v>7582</v>
      </c>
      <c r="G19" s="30">
        <v>7594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63</v>
      </c>
      <c r="F20" s="33">
        <f>IF(ISNUMBER(F18),F19-F18+1,"")</f>
        <v>117</v>
      </c>
      <c r="G20" s="33">
        <f>IF(ISNUMBER(G18),G19-G18+1,"")</f>
        <v>12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0.81874999999999998</v>
      </c>
      <c r="K23" s="106">
        <v>0.8208333333333333</v>
      </c>
      <c r="L23" s="116" t="s">
        <v>165</v>
      </c>
      <c r="M23" s="162" t="s">
        <v>197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0.82222222222222219</v>
      </c>
      <c r="K25" s="106">
        <v>0.82430555555555551</v>
      </c>
      <c r="L25" s="36" t="s">
        <v>49</v>
      </c>
      <c r="M25" s="162" t="s">
        <v>198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0.18055555555555555</v>
      </c>
      <c r="D30" s="43">
        <v>0.19166666666666668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0.39305555555555555</v>
      </c>
    </row>
    <row r="31" spans="2:16" ht="14.1" customHeight="1" x14ac:dyDescent="0.35">
      <c r="B31" s="37" t="s">
        <v>170</v>
      </c>
      <c r="C31" s="47">
        <v>0.19722222222222222</v>
      </c>
      <c r="D31" s="7">
        <v>0.19166666666666668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0.40972222222222221</v>
      </c>
    </row>
    <row r="32" spans="2:16" ht="14.1" customHeight="1" x14ac:dyDescent="0.35">
      <c r="B32" s="37" t="s">
        <v>65</v>
      </c>
      <c r="C32" s="49"/>
      <c r="D32" s="50">
        <v>9.7222222222222224E-2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0.11805555555555555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0.19722222222222222</v>
      </c>
      <c r="D34" s="110">
        <f t="shared" ref="D34:P34" si="1">D31-D32-D33</f>
        <v>9.4444444444444456E-2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0.29166666666666663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188</v>
      </c>
      <c r="D36" s="153"/>
      <c r="E36" s="152" t="s">
        <v>195</v>
      </c>
      <c r="F36" s="153"/>
      <c r="G36" s="152" t="s">
        <v>189</v>
      </c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183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200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 t="s">
        <v>201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1017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-159.80000000000001</v>
      </c>
      <c r="D72" s="60">
        <v>-161</v>
      </c>
      <c r="E72" s="100" t="s">
        <v>118</v>
      </c>
      <c r="F72" s="60">
        <v>21.99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-155.80000000000001</v>
      </c>
      <c r="D73" s="60">
        <v>-157</v>
      </c>
      <c r="E73" s="102" t="s">
        <v>122</v>
      </c>
      <c r="F73" s="61">
        <v>37.799999999999997</v>
      </c>
      <c r="G73" s="61">
        <v>32.1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-201.7</v>
      </c>
      <c r="D74" s="60">
        <v>-205.2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-125.7</v>
      </c>
      <c r="D75" s="60">
        <v>-129.19999999999999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31.5</v>
      </c>
      <c r="D76" s="60">
        <v>30.3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29.8</v>
      </c>
      <c r="D77" s="60">
        <v>29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24.9</v>
      </c>
      <c r="D78" s="60">
        <v>24.1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23.3</v>
      </c>
      <c r="D79" s="60">
        <v>22.7</v>
      </c>
      <c r="E79" s="100" t="s">
        <v>152</v>
      </c>
      <c r="F79" s="60">
        <v>12.3</v>
      </c>
      <c r="G79" s="60">
        <v>8.1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8.9199999999999993E-6</v>
      </c>
      <c r="D80" s="64">
        <v>6.4899999999999997E-6</v>
      </c>
      <c r="E80" s="102" t="s">
        <v>157</v>
      </c>
      <c r="F80" s="61">
        <v>64.5</v>
      </c>
      <c r="G80" s="61">
        <v>65.8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199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2026-03-27T20:17:20Z</dcterms:modified>
</cp:coreProperties>
</file>