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5C4F51B6-6CAF-48E5-A2EE-8AE34ADD20D4}" xr6:coauthVersionLast="47" xr6:coauthVersionMax="47" xr10:uidLastSave="{00000000-0000-0000-0000-000000000000}"/>
  <bookViews>
    <workbookView xWindow="57840" yWindow="5100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<sst xmlns="http://schemas.openxmlformats.org/spreadsheetml/2006/main" count="215" uniqueCount="202">
  <si>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</si>
  <si>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</si>
  <si>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</si>
  <si>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</si>
  <si>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</si>
  <si>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</si>
  <si>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</si>
  <si>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</si>
  <si>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</si>
  <si>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</si>
  <si>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</si>
  <si>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</si>
  <si>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</si>
  <si>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</si>
  <si>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</si>
  <si>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</si>
  <si>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</si>
  <si>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</si>
  <si>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</si>
  <si>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</si>
  <si>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</si>
  <si>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</si>
  <si>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</si>
  <si>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</si>
  <si>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</si>
  <si>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</si>
  <si>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</si>
  <si>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</si>
  <si>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</si>
  <si>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</si>
  <si>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</si>
  <si>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</si>
  <si>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</si>
  <si>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</si>
  <si>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</si>
  <si>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</si>
  <si>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</si>
  <si>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</si>
  <si>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</si>
  <si>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</si>
  <si>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</si>
  <si>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</si>
  <si>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</si>
  <si>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</si>
  <si>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</si>
  <si>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</si>
  <si>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</si>
  <si>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</si>
  <si>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</si>
  <si>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</si>
  <si>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</si>
  <si>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</si>
  <si>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</si>
  <si>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</si>
  <si>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</si>
  <si>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</si>
  <si>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</si>
  <si>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</si>
  <si>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</si>
  <si>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</si>
  <si>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</si>
  <si>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</si>
  <si>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</si>
  <si>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</si>
  <si>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</si>
  <si>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</si>
  <si>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</si>
  <si>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</si>
  <si>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</si>
  <si>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</si>
  <si>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</si>
  <si>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</si>
  <si>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</si>
  <si>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</si>
  <si>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</si>
  <si>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</si>
  <si>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</si>
  <si>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</si>
  <si>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</si>
  <si>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</si>
  <si>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</si>
  <si>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</si>
  <si>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</si>
  <si>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</si>
  <si>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</si>
  <si>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</si>
  <si>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</si>
  <si>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</si>
  <si>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</si>
  <si>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</si>
  <si>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</si>
  <si>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</si>
  <si>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</si>
  <si>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</si>
  <si>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</si>
  <si>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</si>
  <si>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</si>
  <si>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</si>
  <si>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</si>
  <si>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</si>
  <si>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</si>
  <si>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</si>
  <si>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</si>
  <si>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</si>
  <si>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</si>
  <si>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</si>
  <si>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</si>
  <si>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</si>
  <si>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</si>
  <si>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</si>
  <si>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</si>
  <si>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</si>
  <si>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</si>
  <si>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</si>
  <si>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</si>
  <si>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</si>
  <si>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</si>
  <si>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</si>
  <si>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</si>
  <si>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</si>
  <si>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</si>
  <si>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</si>
  <si>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</si>
  <si>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</si>
  <si>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</si>
  <si>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</si>
  <si>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</si>
  <si>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</si>
  <si>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</si>
  <si>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</si>
  <si>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</si>
  <si>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</si>
  <si>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</si>
  <si>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</si>
  <si>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</si>
  <si>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</si>
  <si>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</si>
  <si>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</si>
  <si>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</si>
  <si>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</si>
  <si>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</si>
  <si>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</si>
  <si>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</si>
  <si>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</si>
  <si>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</si>
  <si>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</si>
  <si>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</si>
  <si>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</si>
  <si>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</si>
  <si>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</si>
  <si>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</si>
  <si>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</si>
  <si>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</si>
  <si>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</si>
  <si>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</si>
  <si>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</si>
  <si>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</si>
  <si>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</si>
  <si>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</si>
  <si>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</si>
  <si>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</si>
  <si>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</si>
  <si>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</si>
  <si>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</si>
  <si>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</si>
  <si>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</si>
  <si>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</si>
  <si>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</si>
  <si>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</si>
  <si>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</si>
  <si>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</si>
  <si>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</si>
  <si>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</si>
  <si>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</si>
  <si>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</si>
  <si>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</si>
  <si>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</si>
  <si>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</si>
  <si>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</si>
  <si>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</si>
  <si>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</si>
  <si>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</si>
  <si>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</si>
  <si>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</si>
  <si>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</si>
  <si>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</si>
  <si>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</si>
  <si>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</si>
  <si>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DEEPS</t>
    <phoneticPr fontId="3" type="noConversion"/>
  </si>
  <si>
    <t>M_006041-006043:K</t>
    <phoneticPr fontId="3" type="noConversion"/>
  </si>
  <si>
    <t>I_006058</t>
    <phoneticPr fontId="3" type="noConversion"/>
  </si>
  <si>
    <t>M_006059:K</t>
    <phoneticPr fontId="3" type="noConversion"/>
  </si>
  <si>
    <t>I_006060-006065</t>
    <phoneticPr fontId="3" type="noConversion"/>
  </si>
  <si>
    <t>I_006058 / I_006060-006065 Date-obs와 tshopen 시간차 발생</t>
    <phoneticPr fontId="3" type="noConversion"/>
  </si>
  <si>
    <t>M_006056-006057:K</t>
    <phoneticPr fontId="3" type="noConversion"/>
  </si>
  <si>
    <t>T_006145</t>
    <phoneticPr fontId="3" type="noConversion"/>
  </si>
  <si>
    <t>T_006145 PC-TCS Crash로 인한 Tracking 문제 발생</t>
    <phoneticPr fontId="3" type="noConversion"/>
  </si>
  <si>
    <t>ESE</t>
    <phoneticPr fontId="3" type="noConversion"/>
  </si>
  <si>
    <t>SE</t>
    <phoneticPr fontId="3" type="noConversion"/>
  </si>
  <si>
    <t>NNW</t>
    <phoneticPr fontId="3" type="noConversion"/>
  </si>
  <si>
    <t>28s/20k 22s/22k 18s/26k</t>
    <phoneticPr fontId="3" type="noConversion"/>
  </si>
  <si>
    <t>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</si>
</sst>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46101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96.732026143790847</v>
      </c>
      <c r="M3" s="149"/>
      <c r="N3" s="66" t="s">
        <v>3</v>
      </c>
      <c r="O3" s="149">
        <f>(P31-P33)/P31*100</f>
        <v>96.732026143790847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</v>
      </c>
      <c r="D9" s="8">
        <v>1.5</v>
      </c>
      <c r="E9" s="8">
        <v>19.5</v>
      </c>
      <c r="F9" s="8">
        <v>57.3</v>
      </c>
      <c r="G9" s="36" t="s">
        <v>197</v>
      </c>
      <c r="H9" s="8">
        <v>3.3</v>
      </c>
      <c r="I9" s="36">
        <v>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16.899999999999999</v>
      </c>
      <c r="F10" s="8">
        <v>73.2</v>
      </c>
      <c r="G10" s="36" t="s">
        <v>198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0.78402777777777777</v>
      </c>
      <c r="D11" s="15">
        <v>1.1000000000000001</v>
      </c>
      <c r="E11" s="15">
        <v>16.2</v>
      </c>
      <c r="F11" s="15">
        <v>67.8</v>
      </c>
      <c r="G11" s="36" t="s">
        <v>199</v>
      </c>
      <c r="H11" s="15">
        <v>7.6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24.384027777777778</v>
      </c>
      <c r="D12" s="19">
        <f>AVERAGE(D9:D11)</f>
        <v>1.3333333333333333</v>
      </c>
      <c r="E12" s="19">
        <f>AVERAGE(E9:E11)</f>
        <v>17.533333333333331</v>
      </c>
      <c r="F12" s="20">
        <f>AVERAGE(F9:F11)</f>
        <v>66.100000000000009</v>
      </c>
      <c r="G12" s="21"/>
      <c r="H12" s="22">
        <f>AVERAGE(H9:H11)</f>
        <v>5.2666666666666666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0.34652777777777777</v>
      </c>
      <c r="D17" s="28">
        <v>0.34791666666666665</v>
      </c>
      <c r="E17" s="28">
        <v>0.37708333333333333</v>
      </c>
      <c r="F17" s="28">
        <v>0.40138888888888891</v>
      </c>
      <c r="G17" s="28">
        <v>0.42222222222222222</v>
      </c>
      <c r="H17" s="28">
        <v>0.63055555555555554</v>
      </c>
      <c r="I17" s="28">
        <v>0.81388888888888888</v>
      </c>
      <c r="J17" s="28"/>
      <c r="K17" s="28"/>
      <c r="L17" s="28"/>
      <c r="M17" s="28"/>
      <c r="N17" s="28"/>
      <c r="O17" s="28"/>
      <c r="P17" s="28">
        <v>0.82708333333333328</v>
      </c>
    </row>
    <row r="18" spans="2:16" ht="14.1" customHeight="1" x14ac:dyDescent="0.35">
      <c r="B18" s="35" t="s">
        <v>42</v>
      </c>
      <c r="C18" s="27">
        <v>6021</v>
      </c>
      <c r="D18" s="27">
        <v>6022</v>
      </c>
      <c r="E18" s="27">
        <v>6035</v>
      </c>
      <c r="F18" s="27">
        <v>6050</v>
      </c>
      <c r="G18" s="27">
        <v>6062</v>
      </c>
      <c r="H18" s="27">
        <v>6146</v>
      </c>
      <c r="I18" s="27">
        <v>6255</v>
      </c>
      <c r="J18" s="27"/>
      <c r="K18" s="27"/>
      <c r="L18" s="27"/>
      <c r="M18" s="27"/>
      <c r="N18" s="27"/>
      <c r="O18" s="27"/>
      <c r="P18" s="27">
        <v>6267</v>
      </c>
    </row>
    <row r="19" spans="2:16" ht="14.1" customHeight="1" thickBot="1" x14ac:dyDescent="0.4">
      <c r="B19" s="13" t="s">
        <v>43</v>
      </c>
      <c r="C19" s="29"/>
      <c r="D19" s="27">
        <v>6026</v>
      </c>
      <c r="E19" s="30">
        <v>6049</v>
      </c>
      <c r="F19" s="30">
        <v>6061</v>
      </c>
      <c r="G19" s="30">
        <v>6145</v>
      </c>
      <c r="H19" s="30">
        <v>6254</v>
      </c>
      <c r="I19" s="30">
        <v>6266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15</v>
      </c>
      <c r="F20" s="33">
        <f>IF(ISNUMBER(F18),F19-F18+1,"")</f>
        <v>12</v>
      </c>
      <c r="G20" s="33">
        <f>IF(ISNUMBER(G18),G19-G18+1,"")</f>
        <v>84</v>
      </c>
      <c r="H20" s="33">
        <f>IF(ISNUMBER(H18),H19-H18+1,"")</f>
        <v>109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>
        <v>0.81458333333333333</v>
      </c>
      <c r="K24" s="106">
        <v>0.81666666666666665</v>
      </c>
      <c r="L24" s="36" t="s">
        <v>184</v>
      </c>
      <c r="M24" s="154" t="s">
        <v>200</v>
      </c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176</v>
      </c>
      <c r="M26" s="154" t="s">
        <v>201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0.15763888888888888</v>
      </c>
      <c r="D30" s="43"/>
      <c r="E30" s="43"/>
      <c r="F30" s="43"/>
      <c r="G30" s="43">
        <v>0.20555555555555555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0.38402777777777775</v>
      </c>
    </row>
    <row r="31" spans="2:16" ht="14.1" customHeight="1" x14ac:dyDescent="0.35">
      <c r="B31" s="37" t="s">
        <v>170</v>
      </c>
      <c r="C31" s="47">
        <v>0.1736111111111111</v>
      </c>
      <c r="D31" s="7"/>
      <c r="E31" s="7"/>
      <c r="F31" s="7"/>
      <c r="G31" s="7">
        <v>0.20624999999999999</v>
      </c>
      <c r="H31" s="7"/>
      <c r="I31" s="7"/>
      <c r="J31" s="7">
        <v>2.0833333333333332E-2</v>
      </c>
      <c r="K31" s="7">
        <v>2.4305555555555556E-2</v>
      </c>
      <c r="L31" s="7"/>
      <c r="M31" s="7"/>
      <c r="N31" s="7"/>
      <c r="O31" s="48"/>
      <c r="P31" s="46">
        <f>SUM(C31:N31)</f>
        <v>0.42499999999999999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>
        <v>6.9444444444444441E-3</v>
      </c>
      <c r="K33" s="53">
        <v>6.9444444444444441E-3</v>
      </c>
      <c r="L33" s="53"/>
      <c r="M33" s="53"/>
      <c r="N33" s="53"/>
      <c r="O33" s="54"/>
      <c r="P33" s="55">
        <f>SUM(C33:N33)</f>
        <v>1.3888888888888888E-2</v>
      </c>
    </row>
    <row r="34" spans="2:16" ht="14.1" customHeight="1" x14ac:dyDescent="0.35">
      <c r="B34" s="109" t="s">
        <v>167</v>
      </c>
      <c r="C34" s="110">
        <f>C31-C32-C33</f>
        <v>0.1736111111111111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0.20624999999999999</v>
      </c>
      <c r="H34" s="110">
        <f t="shared" si="1"/>
        <v>0</v>
      </c>
      <c r="I34" s="110">
        <f t="shared" si="1"/>
        <v>0</v>
      </c>
      <c r="J34" s="110">
        <f t="shared" si="1"/>
        <v>1.3888888888888888E-2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0.41111111111111109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194</v>
      </c>
      <c r="F36" s="145"/>
      <c r="G36" s="144" t="s">
        <v>190</v>
      </c>
      <c r="H36" s="145"/>
      <c r="I36" s="144" t="s">
        <v>191</v>
      </c>
      <c r="J36" s="145"/>
      <c r="K36" s="144" t="s">
        <v>192</v>
      </c>
      <c r="L36" s="145"/>
      <c r="M36" s="144" t="s">
        <v>195</v>
      </c>
      <c r="N36" s="145"/>
      <c r="O36" s="117"/>
      <c r="P36" s="117"/>
    </row>
    <row r="37" spans="2:16" ht="18" customHeight="1" x14ac:dyDescent="0.35">
      <c r="B37" s="158"/>
      <c r="C37" s="144" t="s">
        <v>185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183</v>
      </c>
      <c r="C54" s="180"/>
      <c r="D54" s="180"/>
      <c r="E54" s="180"/>
      <c r="F54" s="112">
        <v>521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-155.738</v>
      </c>
      <c r="D72" s="60">
        <v>-158.67500000000001</v>
      </c>
      <c r="E72" s="100" t="s">
        <v>118</v>
      </c>
      <c r="F72" s="60">
        <v>24.7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-149.95699999999999</v>
      </c>
      <c r="D73" s="60">
        <v>-154.33600000000001</v>
      </c>
      <c r="E73" s="102" t="s">
        <v>122</v>
      </c>
      <c r="F73" s="61">
        <v>37.1</v>
      </c>
      <c r="G73" s="61">
        <v>39.6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-204.13399999999999</v>
      </c>
      <c r="D74" s="60">
        <v>-207.73500000000001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-114.185</v>
      </c>
      <c r="D75" s="60">
        <v>-123.249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37.694000000000003</v>
      </c>
      <c r="D76" s="60">
        <v>33.539000000000001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34.838000000000001</v>
      </c>
      <c r="D77" s="60">
        <v>31.582000000000001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29.888999999999999</v>
      </c>
      <c r="D78" s="60">
        <v>26.622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28.195</v>
      </c>
      <c r="D79" s="60">
        <v>25.068999999999999</v>
      </c>
      <c r="E79" s="100" t="s">
        <v>152</v>
      </c>
      <c r="F79" s="60">
        <v>27.6</v>
      </c>
      <c r="G79" s="60">
        <v>16.8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8.0900000000000005E-6</v>
      </c>
      <c r="D80" s="64">
        <v>6.1700000000000002E-6</v>
      </c>
      <c r="E80" s="102" t="s">
        <v>157</v>
      </c>
      <c r="F80" s="61">
        <v>39.799999999999997</v>
      </c>
      <c r="G80" s="61">
        <v>74.5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2026-03-20T19:58:38Z</dcterms:modified>
</cp:coreProperties>
</file>