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E8E20EFD-C733-4643-9EDE-4F25927C8C6A}" xr6:coauthVersionLast="47" xr6:coauthVersionMax="47" xr10:uidLastSave="{00000000-0000-0000-0000-000000000000}"/>
  <bookViews>
    <workbookView xWindow="47892" yWindow="3768" windowWidth="20508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<sst xmlns="http://schemas.openxmlformats.org/spreadsheetml/2006/main" count="210" uniqueCount="195">
  <si>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</si>
  <si>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</si>
  <si>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</si>
  <si>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</si>
  <si>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</si>
  <si>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</si>
  <si>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</si>
  <si>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</si>
  <si>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</si>
  <si>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</si>
  <si>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</si>
  <si>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</si>
  <si>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</si>
  <si>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</si>
  <si>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</si>
  <si>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</si>
  <si>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</si>
  <si>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</si>
  <si>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</si>
  <si>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</si>
  <si>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</si>
  <si>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</si>
  <si>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</si>
  <si>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</si>
  <si>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</si>
  <si>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</si>
  <si>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</si>
  <si>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</si>
  <si>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</si>
  <si>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</si>
  <si>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</si>
  <si>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</si>
  <si>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</si>
  <si>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</si>
  <si>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</si>
  <si>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</si>
  <si>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</si>
  <si>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</si>
  <si>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</si>
  <si>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</si>
  <si>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</si>
  <si>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</si>
  <si>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</si>
  <si>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</si>
  <si>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</si>
  <si>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</si>
  <si>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</si>
  <si>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</si>
  <si>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</si>
  <si>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</si>
  <si>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</si>
  <si>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</si>
  <si>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</si>
  <si>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</si>
  <si>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</si>
  <si>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</si>
  <si>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</si>
  <si>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</si>
  <si>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</si>
  <si>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</si>
  <si>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</si>
  <si>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</si>
  <si>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</si>
  <si>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</si>
  <si>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</si>
  <si>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</si>
  <si>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</si>
  <si>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</si>
  <si>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</si>
  <si>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</si>
  <si>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</si>
  <si>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</si>
  <si>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</si>
  <si>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</si>
  <si>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</si>
  <si>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</si>
  <si>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</si>
  <si>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</si>
  <si>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</si>
  <si>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</si>
  <si>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</si>
  <si>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</si>
  <si>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</si>
  <si>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</si>
  <si>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</si>
  <si>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</si>
  <si>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</si>
  <si>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</si>
  <si>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</si>
  <si>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</si>
  <si>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</si>
  <si>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</si>
  <si>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</si>
  <si>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</si>
  <si>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</si>
  <si>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</si>
  <si>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</si>
  <si>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</si>
  <si>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</si>
  <si>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</si>
  <si>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</si>
  <si>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</si>
  <si>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</si>
  <si>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</si>
  <si>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</si>
  <si>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</si>
  <si>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</si>
  <si>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</si>
  <si>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</si>
  <si>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</si>
  <si>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</si>
  <si>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</si>
  <si>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</si>
  <si>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</si>
  <si>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</si>
  <si>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</si>
  <si>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</si>
  <si>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</si>
  <si>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</si>
  <si>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</si>
  <si>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</si>
  <si>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</si>
  <si>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</si>
  <si>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</si>
  <si>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</si>
  <si>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</si>
  <si>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</si>
  <si>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</si>
  <si>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</si>
  <si>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</si>
  <si>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</si>
  <si>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</si>
  <si>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</si>
  <si>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</si>
  <si>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</si>
  <si>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</si>
  <si>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</si>
  <si>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</si>
  <si>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</si>
  <si>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</si>
  <si>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</si>
  <si>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</si>
  <si>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</si>
  <si>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</si>
  <si>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</si>
  <si>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</si>
  <si>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</si>
  <si>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</si>
  <si>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</si>
  <si>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</si>
  <si>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</si>
  <si>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</si>
  <si>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</si>
  <si>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</si>
  <si>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</si>
  <si>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</si>
  <si>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</si>
  <si>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</si>
  <si>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</si>
  <si>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</si>
  <si>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</si>
  <si>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</si>
  <si>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</si>
  <si>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</si>
  <si>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</si>
  <si>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</si>
  <si>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</si>
  <si>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</si>
  <si>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</si>
  <si>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</si>
  <si>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</si>
  <si>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</si>
  <si>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</si>
  <si>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</si>
  <si>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</si>
  <si>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</si>
  <si>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</si>
  <si>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</si>
  <si>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</si>
  <si>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</si>
  <si>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</si>
  <si>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</si>
  <si>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</si>
  <si>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</si>
  <si>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</si>
  <si>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</si>
  <si>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</si>
  <si>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[8:40] 짙은 구름으로 인한 관측 대기 / [9:15] 관측 재개</t>
    <phoneticPr fontId="3" type="noConversion"/>
  </si>
  <si>
    <t>UT 10시부터 옅은 구름의 영향 있음</t>
    <phoneticPr fontId="3" type="noConversion"/>
  </si>
  <si>
    <t>I-BAND 촬영함</t>
    <phoneticPr fontId="3" type="noConversion"/>
  </si>
  <si>
    <t>-</t>
    <phoneticPr fontId="3" type="noConversion"/>
  </si>
  <si>
    <t>[12:30] 관측 위치 짙은 구름으로 인한 관측 대기 / [18:00] 짙은 구름으로 인한 관측 종료</t>
    <phoneticPr fontId="3" type="noConversion"/>
  </si>
  <si>
    <t>WNW</t>
    <phoneticPr fontId="3" type="noConversion"/>
  </si>
  <si>
    <t>WSW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</si>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</sst>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47" sqref="B47:P4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46097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33.684210526315802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0.40416666666666667</v>
      </c>
      <c r="D9" s="8">
        <v>1.1000000000000001</v>
      </c>
      <c r="E9" s="8">
        <v>20.399999999999999</v>
      </c>
      <c r="F9" s="8">
        <v>42</v>
      </c>
      <c r="G9" s="36" t="s">
        <v>192</v>
      </c>
      <c r="H9" s="8">
        <v>1.6</v>
      </c>
      <c r="I9" s="36">
        <v>4.9000000000000004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190</v>
      </c>
      <c r="E10" s="8">
        <v>20.2</v>
      </c>
      <c r="F10" s="8">
        <v>39</v>
      </c>
      <c r="G10" s="36" t="s">
        <v>193</v>
      </c>
      <c r="H10" s="8">
        <v>0.3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190</v>
      </c>
      <c r="E11" s="15">
        <v>17.8</v>
      </c>
      <c r="F11" s="15">
        <v>52</v>
      </c>
      <c r="G11" s="36" t="s">
        <v>194</v>
      </c>
      <c r="H11" s="15">
        <v>2.4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24.345833333333335</v>
      </c>
      <c r="D12" s="19">
        <f>AVERAGE(D9:D11)</f>
        <v>1.1000000000000001</v>
      </c>
      <c r="E12" s="19">
        <f>AVERAGE(E9:E11)</f>
        <v>19.466666666666665</v>
      </c>
      <c r="F12" s="20">
        <f>AVERAGE(F9:F11)</f>
        <v>44.333333333333336</v>
      </c>
      <c r="G12" s="21"/>
      <c r="H12" s="22">
        <f>AVERAGE(H9:H11)</f>
        <v>1.4333333333333333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181</v>
      </c>
      <c r="G16" s="27" t="s">
        <v>179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0.34583333333333333</v>
      </c>
      <c r="D17" s="28">
        <v>0.34652777777777777</v>
      </c>
      <c r="E17" s="28">
        <v>0.38680555555555557</v>
      </c>
      <c r="F17" s="28">
        <v>0.40486111111111112</v>
      </c>
      <c r="G17" s="28">
        <v>0.59166666666666667</v>
      </c>
      <c r="H17" s="28">
        <v>0.75069444444444444</v>
      </c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5728</v>
      </c>
      <c r="D18" s="27">
        <v>5729</v>
      </c>
      <c r="E18" s="27">
        <v>5737</v>
      </c>
      <c r="F18" s="27">
        <v>5749</v>
      </c>
      <c r="G18" s="27">
        <v>5823</v>
      </c>
      <c r="H18" s="27">
        <v>5889</v>
      </c>
      <c r="I18" s="27"/>
      <c r="J18" s="27"/>
      <c r="K18" s="27"/>
      <c r="L18" s="27"/>
      <c r="M18" s="27"/>
      <c r="N18" s="27"/>
      <c r="O18" s="27"/>
      <c r="P18" s="27">
        <v>5894</v>
      </c>
    </row>
    <row r="19" spans="2:16" ht="14.1" customHeight="1" thickBot="1" x14ac:dyDescent="0.4">
      <c r="B19" s="13" t="s">
        <v>43</v>
      </c>
      <c r="C19" s="29"/>
      <c r="D19" s="27">
        <v>5733</v>
      </c>
      <c r="E19" s="30">
        <v>5748</v>
      </c>
      <c r="F19" s="30">
        <v>5822</v>
      </c>
      <c r="G19" s="30">
        <v>5887</v>
      </c>
      <c r="H19" s="30">
        <v>5893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74</v>
      </c>
      <c r="G20" s="33">
        <f>IF(ISNUMBER(G18),G19-G18+1,"")</f>
        <v>65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183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0.14444444444444443</v>
      </c>
      <c r="D30" s="43"/>
      <c r="E30" s="43"/>
      <c r="F30" s="43"/>
      <c r="G30" s="43"/>
      <c r="H30" s="43"/>
      <c r="I30" s="43"/>
      <c r="J30" s="43">
        <v>0.23333333333333334</v>
      </c>
      <c r="K30" s="44"/>
      <c r="L30" s="43"/>
      <c r="M30" s="43"/>
      <c r="N30" s="43"/>
      <c r="O30" s="45"/>
      <c r="P30" s="46">
        <f>SUM(C30:J30,L30:N30)</f>
        <v>0.37777777777777777</v>
      </c>
    </row>
    <row r="31" spans="2:16" ht="14.1" customHeight="1" x14ac:dyDescent="0.35">
      <c r="B31" s="37" t="s">
        <v>170</v>
      </c>
      <c r="C31" s="47">
        <v>0.14444444444444443</v>
      </c>
      <c r="D31" s="7"/>
      <c r="E31" s="7"/>
      <c r="F31" s="7"/>
      <c r="G31" s="7"/>
      <c r="H31" s="7"/>
      <c r="I31" s="7"/>
      <c r="J31" s="7">
        <v>0.23333333333333334</v>
      </c>
      <c r="K31" s="7">
        <v>1.8055555555555554E-2</v>
      </c>
      <c r="L31" s="7"/>
      <c r="M31" s="7"/>
      <c r="N31" s="7"/>
      <c r="O31" s="48"/>
      <c r="P31" s="46">
        <f>SUM(C31:N31)</f>
        <v>0.39583333333333331</v>
      </c>
    </row>
    <row r="32" spans="2:16" ht="14.1" customHeight="1" x14ac:dyDescent="0.35">
      <c r="B32" s="37" t="s">
        <v>65</v>
      </c>
      <c r="C32" s="49">
        <v>0.14444444444444443</v>
      </c>
      <c r="D32" s="50"/>
      <c r="E32" s="50"/>
      <c r="F32" s="50"/>
      <c r="G32" s="50"/>
      <c r="H32" s="50"/>
      <c r="I32" s="50"/>
      <c r="J32" s="50">
        <v>0.11805555555555555</v>
      </c>
      <c r="K32" s="50"/>
      <c r="L32" s="50"/>
      <c r="M32" s="50"/>
      <c r="N32" s="50"/>
      <c r="O32" s="51"/>
      <c r="P32" s="46">
        <f>SUM(C32:N32)</f>
        <v>0.26249999999999996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0.11527777777777778</v>
      </c>
      <c r="K34" s="110">
        <f t="shared" si="1"/>
        <v>1.8055555555555554E-2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0.13333333333333336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 t="s">
        <v>184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187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189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182</v>
      </c>
      <c r="C54" s="125"/>
      <c r="D54" s="125"/>
      <c r="E54" s="125"/>
      <c r="F54" s="112">
        <v>410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-157.79599999999999</v>
      </c>
      <c r="D72" s="60">
        <v>-157.749</v>
      </c>
      <c r="E72" s="100" t="s">
        <v>118</v>
      </c>
      <c r="F72" s="60">
        <v>23.8</v>
      </c>
      <c r="G72" s="60">
        <v>23.61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-153.28</v>
      </c>
      <c r="D73" s="60">
        <v>-153.12899999999999</v>
      </c>
      <c r="E73" s="102" t="s">
        <v>122</v>
      </c>
      <c r="F73" s="61">
        <v>36.200000000000003</v>
      </c>
      <c r="G73" s="61">
        <v>37.5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-207.88</v>
      </c>
      <c r="D74" s="60">
        <v>-202.982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-120.316</v>
      </c>
      <c r="D75" s="60">
        <v>-120.889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34.750999999999998</v>
      </c>
      <c r="D76" s="60">
        <v>35.341999999999999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32.652999999999999</v>
      </c>
      <c r="D77" s="60">
        <v>32.954000000000001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27.753</v>
      </c>
      <c r="D78" s="60">
        <v>27.983000000000001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26.161999999999999</v>
      </c>
      <c r="D79" s="60">
        <v>26.321000000000002</v>
      </c>
      <c r="E79" s="100" t="s">
        <v>152</v>
      </c>
      <c r="F79" s="60">
        <v>18.600000000000001</v>
      </c>
      <c r="G79" s="60">
        <v>20.2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4.3499999999999999E-6</v>
      </c>
      <c r="D80" s="64">
        <v>6.5400000000000001E-6</v>
      </c>
      <c r="E80" s="102" t="s">
        <v>157</v>
      </c>
      <c r="F80" s="61">
        <v>46.2</v>
      </c>
      <c r="G80" s="61">
        <v>43.9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4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2026-03-16T18:14:31Z</dcterms:modified>
</cp:coreProperties>
</file>