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6103CEBC-E18A-4114-84C3-90E47BB43652}" xr6:coauthVersionLast="47" xr6:coauthVersionMax="47" xr10:uidLastSave="{00000000-0000-0000-0000-000000000000}"/>
  <bookViews>
    <workbookView xWindow="58296" yWindow="3300" windowWidth="20508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<sst xmlns="http://schemas.openxmlformats.org/spreadsheetml/2006/main" count="208" uniqueCount="194">
  <si>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</si>
  <si>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</si>
  <si>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</si>
  <si>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</si>
  <si>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</si>
  <si>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</si>
  <si>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</si>
  <si>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</si>
  <si>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</si>
  <si>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</si>
  <si>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</si>
  <si>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</si>
  <si>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</si>
  <si>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</si>
  <si>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</si>
  <si>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</si>
  <si>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</si>
  <si>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</si>
  <si>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</si>
  <si>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</si>
  <si>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</si>
  <si>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</si>
  <si>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</si>
  <si>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</si>
  <si>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</si>
  <si>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</si>
  <si>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</si>
  <si>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</si>
  <si>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</si>
  <si>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</si>
  <si>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</si>
  <si>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</si>
  <si>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</si>
  <si>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</si>
  <si>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</si>
  <si>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</si>
  <si>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</si>
  <si>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</si>
  <si>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</si>
  <si>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</si>
  <si>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</si>
  <si>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</si>
  <si>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</si>
  <si>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</si>
  <si>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</si>
  <si>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</si>
  <si>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</si>
  <si>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</si>
  <si>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</si>
  <si>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</si>
  <si>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</si>
  <si>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</si>
  <si>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</si>
  <si>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</si>
  <si>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</si>
  <si>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</si>
  <si>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</si>
  <si>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</si>
  <si>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</si>
  <si>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</si>
  <si>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</si>
  <si>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</si>
  <si>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</si>
  <si>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</si>
  <si>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</si>
  <si>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</si>
  <si>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</si>
  <si>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</si>
  <si>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</si>
  <si>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</si>
  <si>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</si>
  <si>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</si>
  <si>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</si>
  <si>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</si>
  <si>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</si>
  <si>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</si>
  <si>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</si>
  <si>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</si>
  <si>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</si>
  <si>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</si>
  <si>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</si>
  <si>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</si>
  <si>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</si>
  <si>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</si>
  <si>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</si>
  <si>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</si>
  <si>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</si>
  <si>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</si>
  <si>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</si>
  <si>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</si>
  <si>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</si>
  <si>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</si>
  <si>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</si>
  <si>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</si>
  <si>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</si>
  <si>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</si>
  <si>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</si>
  <si>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</si>
  <si>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</si>
  <si>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</si>
  <si>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</si>
  <si>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</si>
  <si>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</si>
  <si>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</si>
  <si>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</si>
  <si>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</si>
  <si>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</si>
  <si>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</si>
  <si>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</si>
  <si>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</si>
  <si>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</si>
  <si>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</si>
  <si>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</si>
  <si>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</si>
  <si>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</si>
  <si>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</si>
  <si>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</si>
  <si>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</si>
  <si>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</si>
  <si>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</si>
  <si>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</si>
  <si>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</si>
  <si>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</si>
  <si>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</si>
  <si>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</si>
  <si>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</si>
  <si>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</si>
  <si>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</si>
  <si>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</si>
  <si>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</si>
  <si>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</si>
  <si>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</si>
  <si>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</si>
  <si>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</si>
  <si>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</si>
  <si>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</si>
  <si>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</si>
  <si>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</si>
  <si>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</si>
  <si>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</si>
  <si>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</si>
  <si>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</si>
  <si>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</si>
  <si>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</si>
  <si>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</si>
  <si>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</si>
  <si>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</si>
  <si>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</si>
  <si>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</si>
  <si>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</si>
  <si>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</si>
  <si>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</si>
  <si>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</si>
  <si>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</si>
  <si>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</si>
  <si>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</si>
  <si>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</si>
  <si>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</si>
  <si>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</si>
  <si>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</si>
  <si>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</si>
  <si>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</si>
  <si>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</si>
  <si>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</si>
  <si>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</si>
  <si>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</si>
  <si>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</si>
  <si>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</si>
  <si>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</si>
  <si>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</si>
  <si>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</si>
  <si>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</si>
  <si>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</si>
  <si>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</si>
  <si>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</si>
  <si>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</si>
  <si>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</si>
  <si>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</si>
  <si>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</si>
  <si>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</si>
  <si>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</si>
  <si>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BLG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</si>
  <si>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</si>
  <si>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</si>
  <si>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</si>
  <si>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</si>
  <si>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</si>
  <si>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</si>
  <si>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x</t>
    <phoneticPr fontId="3" type="noConversion"/>
  </si>
  <si>
    <t>SE</t>
    <phoneticPr fontId="3" type="noConversion"/>
  </si>
  <si>
    <t>NE</t>
    <phoneticPr fontId="3" type="noConversion"/>
  </si>
  <si>
    <t>5s/29k 5s/22k 9s/27k 12s/25k</t>
    <phoneticPr fontId="3" type="noConversion"/>
  </si>
  <si>
    <t>I_005580</t>
    <phoneticPr fontId="3" type="noConversion"/>
  </si>
  <si>
    <t>I_005580 filter I값 누락됨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</si>
</sst>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2" zoomScale="145" zoomScaleNormal="145" workbookViewId="0">
      <selection activeCell="B45" sqref="B45:P45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46096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0.40486111111111112</v>
      </c>
      <c r="D9" s="8">
        <v>1.1000000000000001</v>
      </c>
      <c r="E9" s="8">
        <v>20.8</v>
      </c>
      <c r="F9" s="8">
        <v>41</v>
      </c>
      <c r="G9" s="36" t="s">
        <v>189</v>
      </c>
      <c r="H9" s="8">
        <v>4.3</v>
      </c>
      <c r="I9" s="36">
        <v>10.5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1.2</v>
      </c>
      <c r="E10" s="8">
        <v>19.8</v>
      </c>
      <c r="F10" s="8">
        <v>41</v>
      </c>
      <c r="G10" s="36" t="s">
        <v>189</v>
      </c>
      <c r="H10" s="8">
        <v>1.9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0.78194444444444444</v>
      </c>
      <c r="D11" s="15">
        <v>2</v>
      </c>
      <c r="E11" s="15">
        <v>14.4</v>
      </c>
      <c r="F11" s="15">
        <v>66.900000000000006</v>
      </c>
      <c r="G11" s="36" t="s">
        <v>190</v>
      </c>
      <c r="H11" s="15">
        <v>14.5</v>
      </c>
      <c r="I11" s="16"/>
      <c r="J11" s="9">
        <f>IF(L11, 1, 0) + IF(M11, 2, 0) + IF(N11, 4, 0) + IF(O11, 8, 0) + IF(P11, 16, 0)</f>
        <v>2</v>
      </c>
      <c r="K11" s="12" t="b">
        <v>1</v>
      </c>
      <c r="L11" s="12" t="b">
        <v>0</v>
      </c>
      <c r="M11" s="12" t="b">
        <v>1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24.377083333333335</v>
      </c>
      <c r="D12" s="19">
        <f>AVERAGE(D9:D11)</f>
        <v>1.4333333333333333</v>
      </c>
      <c r="E12" s="19">
        <f>AVERAGE(E9:E11)</f>
        <v>18.333333333333332</v>
      </c>
      <c r="F12" s="20">
        <f>AVERAGE(F9:F11)</f>
        <v>49.633333333333333</v>
      </c>
      <c r="G12" s="21"/>
      <c r="H12" s="22">
        <f>AVERAGE(H9:H11)</f>
        <v>6.8999999999999995</v>
      </c>
      <c r="I12" s="23"/>
      <c r="J12" s="24">
        <f>AVERAGE(J9:J11)</f>
        <v>0.66666666666666663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182</v>
      </c>
      <c r="G16" s="27" t="s">
        <v>181</v>
      </c>
      <c r="H16" s="27" t="s">
        <v>179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0.34513888888888888</v>
      </c>
      <c r="D17" s="28">
        <v>0.34652777777777777</v>
      </c>
      <c r="E17" s="28">
        <v>0.37986111111111109</v>
      </c>
      <c r="F17" s="28">
        <v>0.39791666666666664</v>
      </c>
      <c r="G17" s="28">
        <v>0.6430555555555556</v>
      </c>
      <c r="H17" s="28">
        <v>0.8041666666666667</v>
      </c>
      <c r="I17" s="28"/>
      <c r="J17" s="28"/>
      <c r="K17" s="28"/>
      <c r="L17" s="28"/>
      <c r="M17" s="28"/>
      <c r="N17" s="28"/>
      <c r="O17" s="28"/>
      <c r="P17" s="28">
        <v>0.80833333333333335</v>
      </c>
    </row>
    <row r="18" spans="2:16" ht="14.1" customHeight="1" x14ac:dyDescent="0.35">
      <c r="B18" s="35" t="s">
        <v>42</v>
      </c>
      <c r="C18" s="27">
        <v>5438</v>
      </c>
      <c r="D18" s="27">
        <v>5439</v>
      </c>
      <c r="E18" s="27">
        <v>5456</v>
      </c>
      <c r="F18" s="27">
        <v>5468</v>
      </c>
      <c r="G18" s="27">
        <v>5622</v>
      </c>
      <c r="H18" s="27">
        <v>5722</v>
      </c>
      <c r="I18" s="27"/>
      <c r="J18" s="27"/>
      <c r="K18" s="27"/>
      <c r="L18" s="27"/>
      <c r="M18" s="27"/>
      <c r="N18" s="27"/>
      <c r="O18" s="27"/>
      <c r="P18" s="27">
        <v>5727</v>
      </c>
    </row>
    <row r="19" spans="2:16" ht="14.1" customHeight="1" thickBot="1" x14ac:dyDescent="0.4">
      <c r="B19" s="13" t="s">
        <v>43</v>
      </c>
      <c r="C19" s="29"/>
      <c r="D19" s="27">
        <v>5450</v>
      </c>
      <c r="E19" s="30">
        <v>5467</v>
      </c>
      <c r="F19" s="30">
        <v>5621</v>
      </c>
      <c r="G19" s="30">
        <v>5721</v>
      </c>
      <c r="H19" s="30">
        <v>5726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12</v>
      </c>
      <c r="F20" s="33">
        <f>IF(ISNUMBER(F18),F19-F18+1,"")</f>
        <v>154</v>
      </c>
      <c r="G20" s="33">
        <f>IF(ISNUMBER(G18),G19-G18+1,"")</f>
        <v>100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>
        <v>0.36388888888888887</v>
      </c>
      <c r="D23" s="116">
        <v>0.36666666666666664</v>
      </c>
      <c r="E23" s="36" t="s">
        <v>48</v>
      </c>
      <c r="F23" s="162" t="s">
        <v>191</v>
      </c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184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 t="s">
        <v>188</v>
      </c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0.14027777777777778</v>
      </c>
      <c r="D30" s="43"/>
      <c r="E30" s="43"/>
      <c r="F30" s="43"/>
      <c r="G30" s="43"/>
      <c r="H30" s="43"/>
      <c r="I30" s="43"/>
      <c r="J30" s="43">
        <v>0.2361111111111111</v>
      </c>
      <c r="K30" s="44"/>
      <c r="L30" s="43"/>
      <c r="M30" s="43"/>
      <c r="N30" s="43"/>
      <c r="O30" s="45"/>
      <c r="P30" s="46">
        <f>SUM(C30:J30,L30:N30)</f>
        <v>0.37638888888888888</v>
      </c>
    </row>
    <row r="31" spans="2:16" ht="14.1" customHeight="1" x14ac:dyDescent="0.35">
      <c r="B31" s="37" t="s">
        <v>170</v>
      </c>
      <c r="C31" s="47">
        <v>0.15972222222222221</v>
      </c>
      <c r="D31" s="7"/>
      <c r="E31" s="7"/>
      <c r="F31" s="7"/>
      <c r="G31" s="7"/>
      <c r="H31" s="7"/>
      <c r="I31" s="7"/>
      <c r="J31" s="7">
        <v>0.24166666666666667</v>
      </c>
      <c r="K31" s="7">
        <v>1.8055555555555554E-2</v>
      </c>
      <c r="L31" s="7"/>
      <c r="M31" s="7"/>
      <c r="N31" s="7"/>
      <c r="O31" s="48"/>
      <c r="P31" s="46">
        <f>SUM(C31:N31)</f>
        <v>0.41944444444444445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0.15972222222222221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0.24166666666666667</v>
      </c>
      <c r="K34" s="110">
        <f t="shared" si="1"/>
        <v>1.8055555555555554E-2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0.41944444444444445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192</v>
      </c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 t="s">
        <v>185</v>
      </c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193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183</v>
      </c>
      <c r="C54" s="125"/>
      <c r="D54" s="125"/>
      <c r="E54" s="125"/>
      <c r="F54" s="112">
        <v>410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-157.738</v>
      </c>
      <c r="D72" s="60">
        <v>-158.82400000000001</v>
      </c>
      <c r="E72" s="100" t="s">
        <v>118</v>
      </c>
      <c r="F72" s="60">
        <v>23.8</v>
      </c>
      <c r="G72" s="60">
        <v>22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-153.154</v>
      </c>
      <c r="D73" s="60">
        <v>-154.47</v>
      </c>
      <c r="E73" s="102" t="s">
        <v>122</v>
      </c>
      <c r="F73" s="61">
        <v>37.6</v>
      </c>
      <c r="G73" s="61">
        <v>39.299999999999997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-208.262</v>
      </c>
      <c r="D74" s="60">
        <v>-200.78100000000001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-120.196</v>
      </c>
      <c r="D75" s="60">
        <v>-122.717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34.972999999999999</v>
      </c>
      <c r="D76" s="60">
        <v>32.914000000000001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32.856999999999999</v>
      </c>
      <c r="D77" s="60">
        <v>30.978000000000002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27.898</v>
      </c>
      <c r="D78" s="60">
        <v>26.016999999999999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26.288</v>
      </c>
      <c r="D79" s="60">
        <v>24.437000000000001</v>
      </c>
      <c r="E79" s="100" t="s">
        <v>152</v>
      </c>
      <c r="F79" s="60">
        <v>19.2</v>
      </c>
      <c r="G79" s="60">
        <v>16.2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4.8300000000000003E-6</v>
      </c>
      <c r="D80" s="64">
        <v>7.2899999999999997E-6</v>
      </c>
      <c r="E80" s="102" t="s">
        <v>157</v>
      </c>
      <c r="F80" s="61">
        <v>47.1</v>
      </c>
      <c r="G80" s="61">
        <v>73.599999999999994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187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65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7"/>
    </row>
    <row r="88" spans="2:16" ht="15" customHeight="1" x14ac:dyDescent="0.35">
      <c r="B88" s="168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4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2026-03-16T08:17:46Z</dcterms:modified>
</cp:coreProperties>
</file>