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68159CA0-39C8-4F27-A903-A1D963F9BBF6}" xr6:coauthVersionLast="47" xr6:coauthVersionMax="47" xr10:uidLastSave="{00000000-0000-0000-0000-000000000000}"/>
  <bookViews>
    <workbookView xWindow="58992" yWindow="3996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<sst xmlns="http://schemas.openxmlformats.org/spreadsheetml/2006/main" count="210" uniqueCount="197">
  <si>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</si>
  <si>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</si>
  <si>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</si>
  <si>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</si>
  <si>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</si>
  <si>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</si>
  <si>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</si>
  <si>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</si>
  <si>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</si>
  <si>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</si>
  <si>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</si>
  <si>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</si>
  <si>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</si>
  <si>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</si>
  <si>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</si>
  <si>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</si>
  <si>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</si>
  <si>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</si>
  <si>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</si>
  <si>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</si>
  <si>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</si>
  <si>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</si>
  <si>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</si>
  <si>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</si>
  <si>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</si>
  <si>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</si>
  <si>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</si>
  <si>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</si>
  <si>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</si>
  <si>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</si>
  <si>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</si>
  <si>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</si>
  <si>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</si>
  <si>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</si>
  <si>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</si>
  <si>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</si>
  <si>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</si>
  <si>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</si>
  <si>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</si>
  <si>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</si>
  <si>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</si>
  <si>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</si>
  <si>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</si>
  <si>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</si>
  <si>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</si>
  <si>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</si>
  <si>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</si>
  <si>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</si>
  <si>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</si>
  <si>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</si>
  <si>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</si>
  <si>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</si>
  <si>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</si>
  <si>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</si>
  <si>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</si>
  <si>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</si>
  <si>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</si>
  <si>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</si>
  <si>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</si>
  <si>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</si>
  <si>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</si>
  <si>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</si>
  <si>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</si>
  <si>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</si>
  <si>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</si>
  <si>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</si>
  <si>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</si>
  <si>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</si>
  <si>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</si>
  <si>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</si>
  <si>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</si>
  <si>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</si>
  <si>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</si>
  <si>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</si>
  <si>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</si>
  <si>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</si>
  <si>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</si>
  <si>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</si>
  <si>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</si>
  <si>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</si>
  <si>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</si>
  <si>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</si>
  <si>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</si>
  <si>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</si>
  <si>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</si>
  <si>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</si>
  <si>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</si>
  <si>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</si>
  <si>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</si>
  <si>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</si>
  <si>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</si>
  <si>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</si>
  <si>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</si>
  <si>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</si>
  <si>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</si>
  <si>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</si>
  <si>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</si>
  <si>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</si>
  <si>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</si>
  <si>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</si>
  <si>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</si>
  <si>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</si>
  <si>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</si>
  <si>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</si>
  <si>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</si>
  <si>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</si>
  <si>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</si>
  <si>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</si>
  <si>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</si>
  <si>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</si>
  <si>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</si>
  <si>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</si>
  <si>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</si>
  <si>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</si>
  <si>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</si>
  <si>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</si>
  <si>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</si>
  <si>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</si>
  <si>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</si>
  <si>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</si>
  <si>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</si>
  <si>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</si>
  <si>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</si>
  <si>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</si>
  <si>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</si>
  <si>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</si>
  <si>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</si>
  <si>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</si>
  <si>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</si>
  <si>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</si>
  <si>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</si>
  <si>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</si>
  <si>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</si>
  <si>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</si>
  <si>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</si>
  <si>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</si>
  <si>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</si>
  <si>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</si>
  <si>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</si>
  <si>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</si>
  <si>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</si>
  <si>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</si>
  <si>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</si>
  <si>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</si>
  <si>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</si>
  <si>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</si>
  <si>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</si>
  <si>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</si>
  <si>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</si>
  <si>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</si>
  <si>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</si>
  <si>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</si>
  <si>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</si>
  <si>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</si>
  <si>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</si>
  <si>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</si>
  <si>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</si>
  <si>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</si>
  <si>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</si>
  <si>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</si>
  <si>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</si>
  <si>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</si>
  <si>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</si>
  <si>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</si>
  <si>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</si>
  <si>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</si>
  <si>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</si>
  <si>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</si>
  <si>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</si>
  <si>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</si>
  <si>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</si>
  <si>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</si>
  <si>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</si>
  <si>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</si>
  <si>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</si>
  <si>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</si>
  <si>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</si>
  <si>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</si>
  <si>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</si>
  <si>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</si>
  <si>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</si>
  <si>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</si>
  <si>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</si>
  <si>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</si>
  <si>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</si>
  <si>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</si>
  <si>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</si>
  <si>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</si>
  <si>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KSP</t>
    <phoneticPr fontId="3" type="noConversion"/>
  </si>
  <si>
    <t>[8:40] 짙은 구름으로 인한 관측 대기 / [9:20] 관측 재개</t>
    <phoneticPr fontId="3" type="noConversion"/>
  </si>
  <si>
    <t>SE</t>
    <phoneticPr fontId="3" type="noConversion"/>
  </si>
  <si>
    <t>ESE</t>
    <phoneticPr fontId="3" type="noConversion"/>
  </si>
  <si>
    <t>NW</t>
    <phoneticPr fontId="3" type="noConversion"/>
  </si>
  <si>
    <t>35s/30k 25s 29k</t>
    <phoneticPr fontId="3" type="noConversion"/>
  </si>
  <si>
    <t>25s/27k 18s/27k 13s/28k 8s/24k</t>
    <phoneticPr fontId="3" type="noConversion"/>
  </si>
  <si>
    <t>I_005305 filter B값 누락됨</t>
    <phoneticPr fontId="3" type="noConversion"/>
  </si>
  <si>
    <t>I_005305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</si>
</sst>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C37" sqref="C37:D3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46095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0.40555555555555556</v>
      </c>
      <c r="D9" s="8">
        <v>1.3</v>
      </c>
      <c r="E9" s="8">
        <v>19.2</v>
      </c>
      <c r="F9" s="8">
        <v>50</v>
      </c>
      <c r="G9" s="36" t="s">
        <v>190</v>
      </c>
      <c r="H9" s="8">
        <v>6.3</v>
      </c>
      <c r="I9" s="36">
        <v>17.899999999999999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16.600000000000001</v>
      </c>
      <c r="F10" s="8">
        <v>49.6</v>
      </c>
      <c r="G10" s="36" t="s">
        <v>191</v>
      </c>
      <c r="H10" s="8">
        <v>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0.78125</v>
      </c>
      <c r="D11" s="15">
        <v>1.6</v>
      </c>
      <c r="E11" s="15">
        <v>13.5</v>
      </c>
      <c r="F11" s="15">
        <v>66.7</v>
      </c>
      <c r="G11" s="36" t="s">
        <v>192</v>
      </c>
      <c r="H11" s="15">
        <v>6.4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24.375694444444445</v>
      </c>
      <c r="D12" s="19">
        <f>AVERAGE(D9:D11)</f>
        <v>1.4666666666666668</v>
      </c>
      <c r="E12" s="19">
        <f>AVERAGE(E9:E11)</f>
        <v>16.433333333333334</v>
      </c>
      <c r="F12" s="20">
        <f>AVERAGE(F9:F11)</f>
        <v>55.433333333333337</v>
      </c>
      <c r="G12" s="21"/>
      <c r="H12" s="22">
        <f>AVERAGE(H9:H11)</f>
        <v>5.9000000000000012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11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0.34166666666666667</v>
      </c>
      <c r="D17" s="28">
        <v>0.34236111111111112</v>
      </c>
      <c r="E17" s="28">
        <v>0.3923611111111111</v>
      </c>
      <c r="F17" s="28">
        <v>0.40486111111111112</v>
      </c>
      <c r="G17" s="28">
        <v>0.57916666666666672</v>
      </c>
      <c r="H17" s="28">
        <v>0.64513888888888893</v>
      </c>
      <c r="I17" s="28">
        <v>0.81041666666666667</v>
      </c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5151</v>
      </c>
      <c r="D18" s="27">
        <v>5152</v>
      </c>
      <c r="E18" s="27">
        <v>5159</v>
      </c>
      <c r="F18" s="27">
        <v>5167</v>
      </c>
      <c r="G18" s="27">
        <v>5279</v>
      </c>
      <c r="H18" s="27">
        <v>5322</v>
      </c>
      <c r="I18" s="27">
        <v>5424</v>
      </c>
      <c r="J18" s="27"/>
      <c r="K18" s="27"/>
      <c r="L18" s="27"/>
      <c r="M18" s="27"/>
      <c r="N18" s="27"/>
      <c r="O18" s="27"/>
      <c r="P18" s="27">
        <v>5437</v>
      </c>
    </row>
    <row r="19" spans="2:16" ht="14.1" customHeight="1" thickBot="1" x14ac:dyDescent="0.4">
      <c r="B19" s="13" t="s">
        <v>43</v>
      </c>
      <c r="C19" s="29"/>
      <c r="D19" s="27">
        <v>5156</v>
      </c>
      <c r="E19" s="30">
        <v>5166</v>
      </c>
      <c r="F19" s="30">
        <v>5278</v>
      </c>
      <c r="G19" s="30">
        <v>5321</v>
      </c>
      <c r="H19" s="30">
        <v>5423</v>
      </c>
      <c r="I19" s="30">
        <v>5436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</v>
      </c>
      <c r="F20" s="33">
        <f>IF(ISNUMBER(F18),F19-F18+1,"")</f>
        <v>112</v>
      </c>
      <c r="G20" s="33">
        <f>IF(ISNUMBER(G18),G19-G18+1,"")</f>
        <v>43</v>
      </c>
      <c r="H20" s="33">
        <f>IF(ISNUMBER(H18),H19-H18+1,"")</f>
        <v>102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>
        <v>0.81041666666666667</v>
      </c>
      <c r="K23" s="106">
        <v>0.81180555555555556</v>
      </c>
      <c r="L23" s="116" t="s">
        <v>165</v>
      </c>
      <c r="M23" s="155" t="s">
        <v>193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184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>
        <v>0.81458333333333333</v>
      </c>
      <c r="K25" s="106">
        <v>0.81805555555555554</v>
      </c>
      <c r="L25" s="36" t="s">
        <v>49</v>
      </c>
      <c r="M25" s="155" t="s">
        <v>194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0.13819444444444445</v>
      </c>
      <c r="D30" s="43">
        <v>6.25E-2</v>
      </c>
      <c r="E30" s="43"/>
      <c r="F30" s="43"/>
      <c r="G30" s="43"/>
      <c r="H30" s="43"/>
      <c r="I30" s="43"/>
      <c r="J30" s="43">
        <v>0.17430555555555555</v>
      </c>
      <c r="K30" s="44"/>
      <c r="L30" s="43"/>
      <c r="M30" s="43"/>
      <c r="N30" s="43"/>
      <c r="O30" s="45"/>
      <c r="P30" s="46">
        <f>SUM(C30:J30,L30:N30)</f>
        <v>0.375</v>
      </c>
    </row>
    <row r="31" spans="2:16" ht="14.1" customHeight="1" x14ac:dyDescent="0.35">
      <c r="B31" s="37" t="s">
        <v>170</v>
      </c>
      <c r="C31" s="47">
        <v>0.15416666666666667</v>
      </c>
      <c r="D31" s="7">
        <v>6.5972222222222224E-2</v>
      </c>
      <c r="E31" s="7"/>
      <c r="F31" s="7"/>
      <c r="G31" s="7"/>
      <c r="H31" s="7"/>
      <c r="I31" s="7"/>
      <c r="J31" s="7">
        <v>0.17430555555555555</v>
      </c>
      <c r="K31" s="7">
        <v>1.2500000000000001E-2</v>
      </c>
      <c r="L31" s="7"/>
      <c r="M31" s="7"/>
      <c r="N31" s="7"/>
      <c r="O31" s="48"/>
      <c r="P31" s="46">
        <f>SUM(C31:N31)</f>
        <v>0.40694444444444444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0.15416666666666667</v>
      </c>
      <c r="D34" s="110">
        <f t="shared" ref="D34:P34" si="1">D31-D32-D33</f>
        <v>6.5972222222222224E-2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0.17430555555555555</v>
      </c>
      <c r="K34" s="110">
        <f t="shared" si="1"/>
        <v>1.2500000000000001E-2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0.40694444444444444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196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185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189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183</v>
      </c>
      <c r="C54" s="181"/>
      <c r="D54" s="181"/>
      <c r="E54" s="181"/>
      <c r="F54" s="112">
        <v>323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-157.85</v>
      </c>
      <c r="D72" s="60">
        <v>-159.011</v>
      </c>
      <c r="E72" s="100" t="s">
        <v>118</v>
      </c>
      <c r="F72" s="60">
        <v>23.9</v>
      </c>
      <c r="G72" s="60">
        <v>22.3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-153.39599999999999</v>
      </c>
      <c r="D73" s="60">
        <v>-154.90799999999999</v>
      </c>
      <c r="E73" s="102" t="s">
        <v>122</v>
      </c>
      <c r="F73" s="61">
        <v>36.4</v>
      </c>
      <c r="G73" s="61">
        <v>45.6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-207.86699999999999</v>
      </c>
      <c r="D74" s="60">
        <v>-209.70099999999999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-120.752</v>
      </c>
      <c r="D75" s="60">
        <v>-124.264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34.689</v>
      </c>
      <c r="D76" s="60">
        <v>32.520000000000003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32.665999999999997</v>
      </c>
      <c r="D77" s="60">
        <v>30.861999999999998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27.768999999999998</v>
      </c>
      <c r="D78" s="60">
        <v>25.96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26.19</v>
      </c>
      <c r="D79" s="60">
        <v>24.465</v>
      </c>
      <c r="E79" s="100" t="s">
        <v>152</v>
      </c>
      <c r="F79" s="60">
        <v>18.5</v>
      </c>
      <c r="G79" s="60">
        <v>14.8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4.6700000000000002E-6</v>
      </c>
      <c r="D80" s="64">
        <v>4.5900000000000001E-6</v>
      </c>
      <c r="E80" s="102" t="s">
        <v>157</v>
      </c>
      <c r="F80" s="61">
        <v>52</v>
      </c>
      <c r="G80" s="61">
        <v>76.400000000000006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2026-03-16T08:18:20Z</dcterms:modified>
</cp:coreProperties>
</file>