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3\"/>
    </mc:Choice>
  </mc:AlternateContent>
  <xr:revisionPtr revIDLastSave="0" documentId="13_ncr:1_{09DA83C0-F808-4FD4-A1F3-E04E5B16846A}" xr6:coauthVersionLast="47" xr6:coauthVersionMax="47" xr10:uidLastSave="{00000000-0000-0000-0000-000000000000}"/>
  <bookViews>
    <workbookView xWindow="47208" yWindow="2760" windowWidth="20472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<sst xmlns="http://schemas.openxmlformats.org/spreadsheetml/2006/main" count="211" uniqueCount="196">
  <si>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</si>
  <si>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</si>
  <si>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</si>
  <si>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</si>
  <si>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</si>
  <si>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</si>
  <si>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</si>
  <si>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</si>
  <si>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</si>
  <si>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</si>
  <si>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</si>
  <si>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</si>
  <si>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</si>
  <si>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</si>
  <si>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</si>
  <si>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</si>
  <si>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</si>
  <si>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</si>
  <si>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</si>
  <si>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</si>
  <si>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</si>
  <si>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</si>
  <si>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</si>
  <si>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</si>
  <si>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</si>
  <si>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</si>
  <si>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</si>
  <si>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</si>
  <si>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</si>
  <si>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</si>
  <si>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</si>
  <si>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</si>
  <si>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</si>
  <si>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</si>
  <si>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</si>
  <si>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</si>
  <si>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</si>
  <si>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</si>
  <si>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</si>
  <si>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</si>
  <si>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</si>
  <si>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</si>
  <si>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</si>
  <si>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</si>
  <si>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</si>
  <si>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</si>
  <si>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</si>
  <si>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</si>
  <si>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</si>
  <si>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</si>
  <si>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</si>
  <si>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</si>
  <si>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</si>
  <si>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</si>
  <si>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</si>
  <si>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</si>
  <si>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</si>
  <si>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</si>
  <si>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</si>
  <si>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</si>
  <si>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</si>
  <si>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</si>
  <si>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</si>
  <si>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</si>
  <si>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</si>
  <si>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</si>
  <si>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</si>
  <si>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</si>
  <si>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</si>
  <si>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</si>
  <si>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</si>
  <si>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</si>
  <si>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</si>
  <si>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</si>
  <si>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</si>
  <si>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</si>
  <si>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</si>
  <si>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</si>
  <si>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</si>
  <si>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</si>
  <si>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</si>
  <si>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</si>
  <si>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</si>
  <si>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</si>
  <si>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</si>
  <si>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</si>
  <si>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</si>
  <si>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</si>
  <si>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</si>
  <si>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</si>
  <si>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</si>
  <si>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</si>
  <si>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</si>
  <si>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</si>
  <si>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</si>
  <si>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</si>
  <si>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</si>
  <si>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</si>
  <si>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</si>
  <si>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</si>
  <si>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</si>
  <si>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</si>
  <si>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</si>
  <si>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</si>
  <si>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</si>
  <si>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</si>
  <si>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</si>
  <si>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</si>
  <si>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</si>
  <si>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</si>
  <si>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</si>
  <si>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</si>
  <si>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</si>
  <si>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</si>
  <si>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</si>
  <si>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</si>
  <si>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</si>
  <si>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</si>
  <si>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</si>
  <si>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</si>
  <si>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</si>
  <si>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</si>
  <si>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</si>
  <si>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</si>
  <si>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</si>
  <si>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</si>
  <si>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</si>
  <si>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</si>
  <si>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</si>
  <si>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</si>
  <si>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</si>
  <si>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</si>
  <si>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</si>
  <si>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</si>
  <si>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</si>
  <si>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</si>
  <si>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</si>
  <si>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</si>
  <si>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</si>
  <si>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</si>
  <si>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</si>
  <si>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</si>
  <si>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</si>
  <si>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</si>
  <si>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</si>
  <si>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</si>
  <si>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</si>
  <si>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</si>
  <si>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</si>
  <si>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</si>
  <si>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</si>
  <si>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</si>
  <si>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</si>
  <si>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</si>
  <si>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</si>
  <si>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</si>
  <si>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</si>
  <si>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</si>
  <si>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</si>
  <si>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</si>
  <si>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</si>
  <si>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</si>
  <si>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</si>
  <si>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</si>
  <si>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</si>
  <si>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</si>
  <si>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</si>
  <si>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</si>
  <si>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</si>
  <si>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</si>
  <si>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</si>
  <si>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</si>
  <si>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</si>
  <si>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</si>
  <si>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</si>
  <si>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</si>
  <si>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</si>
  <si>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</si>
  <si>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</si>
  <si>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</si>
  <si>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TMT</t>
    <phoneticPr fontId="3" type="noConversion"/>
  </si>
  <si>
    <t>LSST</t>
    <phoneticPr fontId="3" type="noConversion"/>
  </si>
  <si>
    <t xml:space="preserve">BLG K2 mode(mkk2list.f) LAST No. </t>
    <phoneticPr fontId="3" type="noConversion"/>
  </si>
  <si>
    <t>월령 40% 이상으로 방풍막 연결</t>
    <phoneticPr fontId="3" type="noConversion"/>
  </si>
  <si>
    <t>R</t>
    <phoneticPr fontId="3" type="noConversion"/>
  </si>
  <si>
    <t xml:space="preserve"> </t>
    <phoneticPr fontId="3" type="noConversion"/>
  </si>
  <si>
    <t>신가은</t>
    <phoneticPr fontId="3" type="noConversion"/>
  </si>
  <si>
    <t>DEEPS</t>
    <phoneticPr fontId="3" type="noConversion"/>
  </si>
  <si>
    <t>5s/30k 5s/21k 7s/21k 10s/22k</t>
    <phoneticPr fontId="3" type="noConversion"/>
  </si>
  <si>
    <t>8s/26k 10s/25k 12s/22k 15s/21k</t>
    <phoneticPr fontId="3" type="noConversion"/>
  </si>
  <si>
    <t>[11:10-11:30] IC G crash로 그래프 기록 없음</t>
    <phoneticPr fontId="3" type="noConversion"/>
  </si>
  <si>
    <t>-</t>
    <phoneticPr fontId="3" type="noConversion"/>
  </si>
  <si>
    <t>[11:55] 높은 습도(VAISALA 86% / 2.3m 95%) 및 외벽 물기로 인한 관측 대기 / [15:00] 관측 재개</t>
    <phoneticPr fontId="3" type="noConversion"/>
  </si>
  <si>
    <t>[15:30] 높은 습도(VAISALA 87% / 2.3m 95% / topring 77.7%)로 인한 관측 대기 / [18:00] 높은 습도(VAISALA 87% / 2.3m 95%)로 인한 관측 종료</t>
    <phoneticPr fontId="3" type="noConversion"/>
  </si>
  <si>
    <t>E</t>
    <phoneticPr fontId="3" type="noConversion"/>
  </si>
  <si>
    <t>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</si>
</sst>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28" zoomScale="145" zoomScaleNormal="145" workbookViewId="0">
      <selection activeCell="B47" sqref="B47:P47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7" t="s">
        <v>0</v>
      </c>
      <c r="C2" s="1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8">
        <v>46090</v>
      </c>
      <c r="D3" s="149"/>
      <c r="E3" s="1"/>
      <c r="F3" s="1"/>
      <c r="G3" s="1"/>
      <c r="H3" s="1"/>
      <c r="I3" s="1"/>
      <c r="J3" s="1"/>
      <c r="K3" s="66" t="s">
        <v>2</v>
      </c>
      <c r="L3" s="150">
        <f>(P31-(P32+P33))/P31*100</f>
        <v>33.214920071047956</v>
      </c>
      <c r="M3" s="150"/>
      <c r="N3" s="66" t="s">
        <v>3</v>
      </c>
      <c r="O3" s="150">
        <f>(P31-P33)/P31*100</f>
        <v>100</v>
      </c>
      <c r="P3" s="150"/>
    </row>
    <row r="4" spans="2:16" ht="14.25" customHeight="1" x14ac:dyDescent="0.35">
      <c r="B4" s="34" t="s">
        <v>4</v>
      </c>
      <c r="C4" s="2" t="s">
        <v>186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7" t="s">
        <v>6</v>
      </c>
      <c r="C7" s="14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0.41041666666666665</v>
      </c>
      <c r="D9" s="8">
        <v>1.7</v>
      </c>
      <c r="E9" s="8">
        <v>16.8</v>
      </c>
      <c r="F9" s="8">
        <v>78.5</v>
      </c>
      <c r="G9" s="36" t="s">
        <v>194</v>
      </c>
      <c r="H9" s="8">
        <v>5.3</v>
      </c>
      <c r="I9" s="36">
        <v>67.8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191</v>
      </c>
      <c r="E10" s="8">
        <v>15.5</v>
      </c>
      <c r="F10" s="8">
        <v>85.2</v>
      </c>
      <c r="G10" s="36" t="s">
        <v>195</v>
      </c>
      <c r="H10" s="8">
        <v>7.9</v>
      </c>
      <c r="I10" s="11"/>
      <c r="J10" s="9">
        <f>IF(L10, 1, 0) + IF(M10, 2, 0) + IF(N10, 4, 0) + IF(O10, 8, 0) + IF(P10, 16, 0)</f>
        <v>4</v>
      </c>
      <c r="K10" s="12" t="b">
        <v>1</v>
      </c>
      <c r="L10" s="12" t="b">
        <v>0</v>
      </c>
      <c r="M10" s="12" t="b">
        <v>0</v>
      </c>
      <c r="N10" s="12" t="b">
        <v>1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0.75</v>
      </c>
      <c r="D11" s="15" t="s">
        <v>191</v>
      </c>
      <c r="E11" s="15">
        <v>14.8</v>
      </c>
      <c r="F11" s="15">
        <v>87.2</v>
      </c>
      <c r="G11" s="36" t="s">
        <v>195</v>
      </c>
      <c r="H11" s="15">
        <v>6.1</v>
      </c>
      <c r="I11" s="16"/>
      <c r="J11" s="9">
        <f>IF(L11, 1, 0) + IF(M11, 2, 0) + IF(N11, 4, 0) + IF(O11, 8, 0) + IF(P11, 16, 0)</f>
        <v>4</v>
      </c>
      <c r="K11" s="12" t="b">
        <v>1</v>
      </c>
      <c r="L11" s="12" t="b">
        <v>0</v>
      </c>
      <c r="M11" s="12" t="b">
        <v>0</v>
      </c>
      <c r="N11" s="12" t="b">
        <v>1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24.339583333333334</v>
      </c>
      <c r="D12" s="19">
        <f>AVERAGE(D9:D11)</f>
        <v>1.7</v>
      </c>
      <c r="E12" s="19">
        <f>AVERAGE(E9:E11)</f>
        <v>15.699999999999998</v>
      </c>
      <c r="F12" s="20">
        <f>AVERAGE(F9:F11)</f>
        <v>83.633333333333326</v>
      </c>
      <c r="G12" s="21"/>
      <c r="H12" s="22">
        <f>AVERAGE(H9:H11)</f>
        <v>6.4333333333333327</v>
      </c>
      <c r="I12" s="23"/>
      <c r="J12" s="24">
        <f>AVERAGE(J9:J11)</f>
        <v>2.6666666666666665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7" t="s">
        <v>25</v>
      </c>
      <c r="C14" s="1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180</v>
      </c>
      <c r="F16" s="27" t="s">
        <v>181</v>
      </c>
      <c r="G16" s="117" t="s">
        <v>187</v>
      </c>
      <c r="H16" s="27" t="s">
        <v>179</v>
      </c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0.34583333333333333</v>
      </c>
      <c r="D17" s="28">
        <v>0.34652777777777777</v>
      </c>
      <c r="E17" s="28">
        <v>0.38611111111111113</v>
      </c>
      <c r="F17" s="28">
        <v>0.40555555555555556</v>
      </c>
      <c r="G17" s="28">
        <v>0.42916666666666664</v>
      </c>
      <c r="H17" s="28">
        <v>0.75069444444444444</v>
      </c>
      <c r="I17" s="28"/>
      <c r="J17" s="28"/>
      <c r="K17" s="28"/>
      <c r="L17" s="28"/>
      <c r="M17" s="28"/>
      <c r="N17" s="28"/>
      <c r="O17" s="28"/>
      <c r="P17" s="28">
        <v>0.75416666666666665</v>
      </c>
    </row>
    <row r="18" spans="2:16" ht="14.1" customHeight="1" x14ac:dyDescent="0.35">
      <c r="B18" s="35" t="s">
        <v>42</v>
      </c>
      <c r="C18" s="27">
        <v>4284</v>
      </c>
      <c r="D18" s="27">
        <v>4285</v>
      </c>
      <c r="E18" s="27">
        <v>4301</v>
      </c>
      <c r="F18" s="27">
        <v>4313</v>
      </c>
      <c r="G18" s="27">
        <v>4329</v>
      </c>
      <c r="H18" s="27">
        <v>4358</v>
      </c>
      <c r="I18" s="27"/>
      <c r="J18" s="27"/>
      <c r="K18" s="27"/>
      <c r="L18" s="27"/>
      <c r="M18" s="27"/>
      <c r="N18" s="27"/>
      <c r="O18" s="27"/>
      <c r="P18" s="27">
        <v>4363</v>
      </c>
    </row>
    <row r="19" spans="2:16" ht="14.1" customHeight="1" thickBot="1" x14ac:dyDescent="0.4">
      <c r="B19" s="13" t="s">
        <v>43</v>
      </c>
      <c r="C19" s="29"/>
      <c r="D19" s="27">
        <v>4297</v>
      </c>
      <c r="E19" s="30">
        <v>4312</v>
      </c>
      <c r="F19" s="30">
        <v>4328</v>
      </c>
      <c r="G19" s="30">
        <v>4357</v>
      </c>
      <c r="H19" s="30">
        <v>4362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12</v>
      </c>
      <c r="F20" s="33">
        <f>IF(ISNUMBER(F18),F19-F18+1,"")</f>
        <v>16</v>
      </c>
      <c r="G20" s="33">
        <f>IF(ISNUMBER(G18),G19-G18+1,"")</f>
        <v>29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6" t="s">
        <v>45</v>
      </c>
      <c r="C22" s="35" t="s">
        <v>21</v>
      </c>
      <c r="D22" s="35" t="s">
        <v>23</v>
      </c>
      <c r="E22" s="35" t="s">
        <v>46</v>
      </c>
      <c r="F22" s="157" t="s">
        <v>47</v>
      </c>
      <c r="G22" s="157"/>
      <c r="H22" s="157"/>
      <c r="I22" s="157"/>
      <c r="J22" s="35" t="s">
        <v>21</v>
      </c>
      <c r="K22" s="35" t="s">
        <v>23</v>
      </c>
      <c r="L22" s="35" t="s">
        <v>46</v>
      </c>
      <c r="M22" s="157" t="s">
        <v>47</v>
      </c>
      <c r="N22" s="157"/>
      <c r="O22" s="157"/>
      <c r="P22" s="157"/>
    </row>
    <row r="23" spans="2:16" ht="13.5" customHeight="1" x14ac:dyDescent="0.35">
      <c r="B23" s="156"/>
      <c r="C23" s="116">
        <v>0.36944444444444446</v>
      </c>
      <c r="D23" s="116">
        <v>0.37152777777777779</v>
      </c>
      <c r="E23" s="36" t="s">
        <v>48</v>
      </c>
      <c r="F23" s="155" t="s">
        <v>188</v>
      </c>
      <c r="G23" s="155"/>
      <c r="H23" s="155"/>
      <c r="I23" s="155"/>
      <c r="J23" s="106"/>
      <c r="K23" s="106"/>
      <c r="L23" s="116" t="s">
        <v>165</v>
      </c>
      <c r="M23" s="155"/>
      <c r="N23" s="155"/>
      <c r="O23" s="155"/>
      <c r="P23" s="155"/>
    </row>
    <row r="24" spans="2:16" ht="13.5" customHeight="1" x14ac:dyDescent="0.35">
      <c r="B24" s="156"/>
      <c r="C24" s="106"/>
      <c r="D24" s="106"/>
      <c r="E24" s="113" t="s">
        <v>178</v>
      </c>
      <c r="F24" s="155"/>
      <c r="G24" s="155"/>
      <c r="H24" s="155"/>
      <c r="I24" s="155"/>
      <c r="J24" s="106"/>
      <c r="K24" s="106"/>
      <c r="L24" s="36" t="s">
        <v>184</v>
      </c>
      <c r="M24" s="155"/>
      <c r="N24" s="155"/>
      <c r="O24" s="155"/>
      <c r="P24" s="155"/>
    </row>
    <row r="25" spans="2:16" ht="13.5" customHeight="1" x14ac:dyDescent="0.35">
      <c r="B25" s="156"/>
      <c r="C25" s="116">
        <v>0.37291666666666667</v>
      </c>
      <c r="D25" s="116">
        <v>0.37569444444444444</v>
      </c>
      <c r="E25" s="113" t="s">
        <v>171</v>
      </c>
      <c r="F25" s="155" t="s">
        <v>189</v>
      </c>
      <c r="G25" s="155"/>
      <c r="H25" s="155"/>
      <c r="I25" s="155"/>
      <c r="J25" s="106"/>
      <c r="K25" s="106"/>
      <c r="L25" s="36" t="s">
        <v>49</v>
      </c>
      <c r="M25" s="155"/>
      <c r="N25" s="155"/>
      <c r="O25" s="155"/>
      <c r="P25" s="155"/>
    </row>
    <row r="26" spans="2:16" ht="13.5" customHeight="1" x14ac:dyDescent="0.35">
      <c r="B26" s="156"/>
      <c r="C26" s="106"/>
      <c r="D26" s="106"/>
      <c r="E26" s="113" t="s">
        <v>165</v>
      </c>
      <c r="F26" s="155"/>
      <c r="G26" s="155"/>
      <c r="H26" s="155"/>
      <c r="I26" s="155"/>
      <c r="J26" s="106"/>
      <c r="K26" s="106"/>
      <c r="L26" s="36" t="s">
        <v>176</v>
      </c>
      <c r="M26" s="155"/>
      <c r="N26" s="155"/>
      <c r="O26" s="155"/>
      <c r="P26" s="15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7" t="s">
        <v>50</v>
      </c>
      <c r="C28" s="147"/>
      <c r="D28" s="14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0.12152777777777778</v>
      </c>
      <c r="D30" s="43"/>
      <c r="E30" s="43"/>
      <c r="F30" s="43"/>
      <c r="G30" s="43">
        <v>0.22569444444444445</v>
      </c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0.36805555555555552</v>
      </c>
    </row>
    <row r="31" spans="2:16" ht="14.1" customHeight="1" x14ac:dyDescent="0.35">
      <c r="B31" s="37" t="s">
        <v>170</v>
      </c>
      <c r="C31" s="47">
        <v>0.12152777777777778</v>
      </c>
      <c r="D31" s="7"/>
      <c r="E31" s="7"/>
      <c r="F31" s="7"/>
      <c r="G31" s="7">
        <v>0.22569444444444445</v>
      </c>
      <c r="H31" s="7"/>
      <c r="I31" s="7"/>
      <c r="J31" s="7">
        <v>2.4305555555555556E-2</v>
      </c>
      <c r="K31" s="7">
        <v>1.9444444444444445E-2</v>
      </c>
      <c r="L31" s="7"/>
      <c r="M31" s="7"/>
      <c r="N31" s="7"/>
      <c r="O31" s="48"/>
      <c r="P31" s="46">
        <f>SUM(C31:N31)</f>
        <v>0.39097222222222222</v>
      </c>
    </row>
    <row r="32" spans="2:16" ht="14.1" customHeight="1" x14ac:dyDescent="0.35">
      <c r="B32" s="37" t="s">
        <v>65</v>
      </c>
      <c r="C32" s="49">
        <v>0.12152777777777778</v>
      </c>
      <c r="D32" s="50"/>
      <c r="E32" s="50"/>
      <c r="F32" s="50"/>
      <c r="G32" s="50">
        <v>0.13958333333333334</v>
      </c>
      <c r="H32" s="50"/>
      <c r="I32" s="50"/>
      <c r="J32" s="50"/>
      <c r="K32" s="50"/>
      <c r="L32" s="50"/>
      <c r="M32" s="50"/>
      <c r="N32" s="50"/>
      <c r="O32" s="51"/>
      <c r="P32" s="46">
        <f>SUM(C32:N32)</f>
        <v>0.26111111111111113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8.611111111111111E-2</v>
      </c>
      <c r="H34" s="110">
        <f t="shared" si="1"/>
        <v>0</v>
      </c>
      <c r="I34" s="110">
        <f t="shared" si="1"/>
        <v>0</v>
      </c>
      <c r="J34" s="110">
        <f t="shared" si="1"/>
        <v>2.4305555555555556E-2</v>
      </c>
      <c r="K34" s="110">
        <f t="shared" si="1"/>
        <v>1.9444444444444445E-2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0.12986111111111109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8" t="s">
        <v>67</v>
      </c>
      <c r="C36" s="145"/>
      <c r="D36" s="146"/>
      <c r="E36" s="145"/>
      <c r="F36" s="146"/>
      <c r="G36" s="145"/>
      <c r="H36" s="146"/>
      <c r="I36" s="145"/>
      <c r="J36" s="146"/>
      <c r="K36" s="145"/>
      <c r="L36" s="146"/>
      <c r="M36" s="145"/>
      <c r="N36" s="146"/>
      <c r="O36" s="118"/>
      <c r="P36" s="118"/>
    </row>
    <row r="37" spans="2:16" ht="18" customHeight="1" x14ac:dyDescent="0.35">
      <c r="B37" s="159"/>
      <c r="C37" s="145" t="s">
        <v>185</v>
      </c>
      <c r="D37" s="146"/>
      <c r="E37" s="118"/>
      <c r="F37" s="118"/>
      <c r="G37" s="118"/>
      <c r="H37" s="118"/>
      <c r="I37" s="118"/>
      <c r="J37" s="118"/>
      <c r="K37" s="118"/>
      <c r="L37" s="118"/>
      <c r="M37" s="145"/>
      <c r="N37" s="146"/>
      <c r="O37" s="118"/>
      <c r="P37" s="118"/>
    </row>
    <row r="38" spans="2:16" ht="18" customHeight="1" x14ac:dyDescent="0.35">
      <c r="B38" s="159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 x14ac:dyDescent="0.35">
      <c r="B39" s="159"/>
      <c r="C39" s="118"/>
      <c r="D39" s="118"/>
      <c r="E39" s="118"/>
      <c r="F39" s="118"/>
      <c r="G39" s="118"/>
      <c r="H39" s="118"/>
      <c r="I39" s="118"/>
      <c r="J39" s="118"/>
      <c r="K39" s="118" t="s">
        <v>177</v>
      </c>
      <c r="L39" s="118"/>
      <c r="M39" s="118"/>
      <c r="N39" s="118"/>
      <c r="O39" s="118"/>
      <c r="P39" s="118"/>
    </row>
    <row r="40" spans="2:16" ht="18" customHeight="1" x14ac:dyDescent="0.35">
      <c r="B40" s="159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 x14ac:dyDescent="0.35">
      <c r="B41" s="160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4" t="s">
        <v>68</v>
      </c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6"/>
    </row>
    <row r="44" spans="2:16" ht="14.1" customHeight="1" x14ac:dyDescent="0.35">
      <c r="B44" s="122" t="s">
        <v>190</v>
      </c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24"/>
    </row>
    <row r="45" spans="2:16" ht="14.1" customHeight="1" x14ac:dyDescent="0.35">
      <c r="B45" s="122" t="s">
        <v>192</v>
      </c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24"/>
    </row>
    <row r="46" spans="2:16" ht="14.1" customHeight="1" x14ac:dyDescent="0.35">
      <c r="B46" s="122" t="s">
        <v>193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68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70"/>
    </row>
    <row r="49" spans="2:16" ht="14.1" customHeight="1" x14ac:dyDescent="0.35">
      <c r="B49" s="168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85" t="s">
        <v>168</v>
      </c>
      <c r="C53" s="186"/>
      <c r="D53" s="115"/>
      <c r="E53" s="115"/>
      <c r="F53" s="115"/>
      <c r="G53" s="187"/>
      <c r="H53" s="186"/>
      <c r="I53" s="186"/>
      <c r="J53" s="186"/>
      <c r="K53" s="186"/>
      <c r="L53" s="186"/>
      <c r="M53" s="186"/>
      <c r="N53" s="186"/>
      <c r="O53" s="186"/>
      <c r="P53" s="188"/>
    </row>
    <row r="54" spans="2:16" ht="14.1" customHeight="1" thickTop="1" thickBot="1" x14ac:dyDescent="0.4">
      <c r="B54" s="180" t="s">
        <v>182</v>
      </c>
      <c r="C54" s="181"/>
      <c r="D54" s="181"/>
      <c r="E54" s="181"/>
      <c r="F54" s="112">
        <v>302</v>
      </c>
      <c r="G54" s="182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 x14ac:dyDescent="0.35"/>
    <row r="56" spans="2:16" ht="17.25" customHeight="1" x14ac:dyDescent="0.35">
      <c r="B56" s="132" t="s">
        <v>69</v>
      </c>
      <c r="C56" s="132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3" t="s">
        <v>70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5"/>
      <c r="N57" s="136" t="s">
        <v>71</v>
      </c>
      <c r="O57" s="134"/>
      <c r="P57" s="137"/>
    </row>
    <row r="58" spans="2:16" ht="17.100000000000001" customHeight="1" x14ac:dyDescent="0.35">
      <c r="B58" s="138" t="s">
        <v>72</v>
      </c>
      <c r="C58" s="139"/>
      <c r="D58" s="140"/>
      <c r="E58" s="138" t="s">
        <v>73</v>
      </c>
      <c r="F58" s="139"/>
      <c r="G58" s="140"/>
      <c r="H58" s="139" t="s">
        <v>74</v>
      </c>
      <c r="I58" s="139"/>
      <c r="J58" s="139"/>
      <c r="K58" s="141" t="s">
        <v>75</v>
      </c>
      <c r="L58" s="139"/>
      <c r="M58" s="142"/>
      <c r="N58" s="143"/>
      <c r="O58" s="139"/>
      <c r="P58" s="144"/>
    </row>
    <row r="59" spans="2:16" ht="20.100000000000001" customHeight="1" x14ac:dyDescent="0.35">
      <c r="B59" s="171" t="s">
        <v>76</v>
      </c>
      <c r="C59" s="162"/>
      <c r="D59" s="58">
        <v>7</v>
      </c>
      <c r="E59" s="171" t="s">
        <v>77</v>
      </c>
      <c r="F59" s="162"/>
      <c r="G59" s="58" t="b">
        <v>1</v>
      </c>
      <c r="H59" s="161" t="s">
        <v>78</v>
      </c>
      <c r="I59" s="162"/>
      <c r="J59" s="58" t="b">
        <v>1</v>
      </c>
      <c r="K59" s="161" t="s">
        <v>79</v>
      </c>
      <c r="L59" s="162"/>
      <c r="M59" s="58" t="b">
        <v>1</v>
      </c>
      <c r="N59" s="163" t="s">
        <v>80</v>
      </c>
      <c r="O59" s="162"/>
      <c r="P59" s="58" t="b">
        <v>1</v>
      </c>
    </row>
    <row r="60" spans="2:16" ht="20.100000000000001" customHeight="1" x14ac:dyDescent="0.35">
      <c r="B60" s="171" t="s">
        <v>81</v>
      </c>
      <c r="C60" s="162"/>
      <c r="D60" s="58" t="b">
        <v>1</v>
      </c>
      <c r="E60" s="171" t="s">
        <v>82</v>
      </c>
      <c r="F60" s="162"/>
      <c r="G60" s="58" t="b">
        <v>1</v>
      </c>
      <c r="H60" s="161" t="s">
        <v>83</v>
      </c>
      <c r="I60" s="162"/>
      <c r="J60" s="58" t="b">
        <v>1</v>
      </c>
      <c r="K60" s="161" t="s">
        <v>84</v>
      </c>
      <c r="L60" s="162"/>
      <c r="M60" s="58" t="b">
        <v>1</v>
      </c>
      <c r="N60" s="163" t="s">
        <v>85</v>
      </c>
      <c r="O60" s="162"/>
      <c r="P60" s="58" t="b">
        <v>1</v>
      </c>
    </row>
    <row r="61" spans="2:16" ht="20.100000000000001" customHeight="1" x14ac:dyDescent="0.35">
      <c r="B61" s="171" t="s">
        <v>86</v>
      </c>
      <c r="C61" s="162"/>
      <c r="D61" s="58" t="b">
        <v>1</v>
      </c>
      <c r="E61" s="171" t="s">
        <v>87</v>
      </c>
      <c r="F61" s="162"/>
      <c r="G61" s="58" t="b">
        <v>1</v>
      </c>
      <c r="H61" s="161" t="s">
        <v>88</v>
      </c>
      <c r="I61" s="162"/>
      <c r="J61" s="58" t="b">
        <v>1</v>
      </c>
      <c r="K61" s="161" t="s">
        <v>89</v>
      </c>
      <c r="L61" s="162"/>
      <c r="M61" s="58" t="b">
        <v>1</v>
      </c>
      <c r="N61" s="163" t="s">
        <v>90</v>
      </c>
      <c r="O61" s="162"/>
      <c r="P61" s="58" t="b">
        <v>1</v>
      </c>
    </row>
    <row r="62" spans="2:16" ht="20.100000000000001" customHeight="1" x14ac:dyDescent="0.35">
      <c r="B62" s="161" t="s">
        <v>88</v>
      </c>
      <c r="C62" s="162"/>
      <c r="D62" s="58" t="b">
        <v>1</v>
      </c>
      <c r="E62" s="171" t="s">
        <v>91</v>
      </c>
      <c r="F62" s="162"/>
      <c r="G62" s="58" t="b">
        <v>1</v>
      </c>
      <c r="H62" s="161" t="s">
        <v>92</v>
      </c>
      <c r="I62" s="162"/>
      <c r="J62" s="58" t="b">
        <v>0</v>
      </c>
      <c r="K62" s="161" t="s">
        <v>93</v>
      </c>
      <c r="L62" s="162"/>
      <c r="M62" s="58" t="b">
        <v>1</v>
      </c>
      <c r="N62" s="163" t="s">
        <v>83</v>
      </c>
      <c r="O62" s="162"/>
      <c r="P62" s="58" t="b">
        <v>1</v>
      </c>
    </row>
    <row r="63" spans="2:16" ht="20.100000000000001" customHeight="1" x14ac:dyDescent="0.35">
      <c r="B63" s="161" t="s">
        <v>94</v>
      </c>
      <c r="C63" s="162"/>
      <c r="D63" s="58" t="b">
        <v>1</v>
      </c>
      <c r="E63" s="171" t="s">
        <v>95</v>
      </c>
      <c r="F63" s="162"/>
      <c r="G63" s="58" t="b">
        <v>1</v>
      </c>
      <c r="H63" s="68"/>
      <c r="I63" s="69"/>
      <c r="J63" s="70"/>
      <c r="K63" s="161" t="s">
        <v>96</v>
      </c>
      <c r="L63" s="162"/>
      <c r="M63" s="58" t="b">
        <v>1</v>
      </c>
      <c r="N63" s="163" t="s">
        <v>166</v>
      </c>
      <c r="O63" s="162"/>
      <c r="P63" s="58" t="b">
        <v>1</v>
      </c>
    </row>
    <row r="64" spans="2:16" ht="20.100000000000001" customHeight="1" x14ac:dyDescent="0.35">
      <c r="B64" s="161" t="s">
        <v>97</v>
      </c>
      <c r="C64" s="162"/>
      <c r="D64" s="58" t="b">
        <v>0</v>
      </c>
      <c r="E64" s="171" t="s">
        <v>98</v>
      </c>
      <c r="F64" s="162"/>
      <c r="G64" s="58" t="b">
        <v>1</v>
      </c>
      <c r="H64" s="71"/>
      <c r="I64" s="72"/>
      <c r="J64" s="73"/>
      <c r="K64" s="178" t="s">
        <v>99</v>
      </c>
      <c r="L64" s="179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1" t="s">
        <v>162</v>
      </c>
      <c r="F65" s="162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2" t="s">
        <v>105</v>
      </c>
      <c r="C69" s="172"/>
      <c r="D69" s="81"/>
      <c r="E69" s="81"/>
      <c r="F69" s="174" t="s">
        <v>106</v>
      </c>
      <c r="G69" s="176" t="s">
        <v>107</v>
      </c>
      <c r="H69" s="81"/>
      <c r="I69" s="172" t="s">
        <v>108</v>
      </c>
      <c r="J69" s="172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73"/>
      <c r="C70" s="173"/>
      <c r="D70" s="85"/>
      <c r="E70" s="86"/>
      <c r="F70" s="175"/>
      <c r="G70" s="177"/>
      <c r="H70" s="87"/>
      <c r="I70" s="173"/>
      <c r="J70" s="173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-157.959</v>
      </c>
      <c r="D72" s="60">
        <v>-158.476</v>
      </c>
      <c r="E72" s="100" t="s">
        <v>118</v>
      </c>
      <c r="F72" s="60">
        <v>23.5</v>
      </c>
      <c r="G72" s="60">
        <v>22.6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-153.51300000000001</v>
      </c>
      <c r="D73" s="60">
        <v>-154.16200000000001</v>
      </c>
      <c r="E73" s="102" t="s">
        <v>122</v>
      </c>
      <c r="F73" s="61">
        <v>39.9</v>
      </c>
      <c r="G73" s="61">
        <v>42.2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-203.42500000000001</v>
      </c>
      <c r="D74" s="60">
        <v>-203.876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-120.71</v>
      </c>
      <c r="D75" s="60">
        <v>-122.881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34.372999999999998</v>
      </c>
      <c r="D76" s="60">
        <v>34.054000000000002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32.341000000000001</v>
      </c>
      <c r="D77" s="60">
        <v>31.83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27.468</v>
      </c>
      <c r="D78" s="60">
        <v>26.827000000000002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25.931999999999999</v>
      </c>
      <c r="D79" s="60">
        <v>25.221</v>
      </c>
      <c r="E79" s="100" t="s">
        <v>152</v>
      </c>
      <c r="F79" s="60">
        <v>18</v>
      </c>
      <c r="G79" s="60">
        <v>17.7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5.5999999999999997E-6</v>
      </c>
      <c r="D80" s="64">
        <v>5.8100000000000003E-6</v>
      </c>
      <c r="E80" s="102" t="s">
        <v>157</v>
      </c>
      <c r="F80" s="61">
        <v>62.5</v>
      </c>
      <c r="G80" s="61">
        <v>70.8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1" t="s">
        <v>161</v>
      </c>
      <c r="C84" s="151"/>
    </row>
    <row r="85" spans="2:16" ht="15" customHeight="1" x14ac:dyDescent="0.35">
      <c r="B85" s="152" t="s">
        <v>183</v>
      </c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4"/>
    </row>
    <row r="86" spans="2:16" ht="15" customHeight="1" x14ac:dyDescent="0.35">
      <c r="B86" s="119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 x14ac:dyDescent="0.35">
      <c r="B87" s="119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1"/>
    </row>
    <row r="88" spans="2:16" ht="15" customHeight="1" x14ac:dyDescent="0.35">
      <c r="B88" s="125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7"/>
    </row>
    <row r="89" spans="2:16" ht="15" customHeight="1" x14ac:dyDescent="0.35">
      <c r="B89" s="125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7"/>
    </row>
    <row r="90" spans="2:16" ht="15" customHeight="1" x14ac:dyDescent="0.35">
      <c r="B90" s="125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7"/>
    </row>
    <row r="91" spans="2:16" ht="15" customHeight="1" x14ac:dyDescent="0.35">
      <c r="B91" s="125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7"/>
    </row>
    <row r="92" spans="2:16" ht="15" customHeight="1" x14ac:dyDescent="0.35">
      <c r="B92" s="125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7"/>
    </row>
    <row r="93" spans="2:16" ht="15" customHeight="1" x14ac:dyDescent="0.35">
      <c r="B93" s="125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7"/>
    </row>
    <row r="94" spans="2:16" ht="15" customHeight="1" x14ac:dyDescent="0.35">
      <c r="B94" s="125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7"/>
    </row>
    <row r="95" spans="2:16" ht="15" customHeight="1" x14ac:dyDescent="0.35">
      <c r="B95" s="131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7"/>
    </row>
    <row r="96" spans="2:16" ht="15" customHeight="1" x14ac:dyDescent="0.35">
      <c r="B96" s="125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7"/>
    </row>
    <row r="97" spans="2:16" ht="15" customHeight="1" x14ac:dyDescent="0.35">
      <c r="B97" s="125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7"/>
    </row>
    <row r="98" spans="2:16" ht="15" customHeight="1" x14ac:dyDescent="0.35">
      <c r="B98" s="125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7"/>
    </row>
    <row r="99" spans="2:16" ht="15" customHeight="1" x14ac:dyDescent="0.35">
      <c r="B99" s="128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3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2026-03-09T18:13:05Z</dcterms:modified>
</cp:coreProperties>
</file>