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43E4B13D-6D1C-4E67-9A8B-2C9F57BD9B90}" xr6:coauthVersionLast="47" xr6:coauthVersionMax="47" xr10:uidLastSave="{00000000-0000-0000-0000-000000000000}"/>
  <bookViews>
    <workbookView xWindow="23400" yWindow="1300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<sst xmlns="http://schemas.openxmlformats.org/spreadsheetml/2006/main" count="219" uniqueCount="203">
  <si>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</si>
  <si>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</si>
  <si>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</si>
  <si>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</si>
  <si>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</si>
  <si>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</si>
  <si>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</si>
  <si>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</si>
  <si>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</si>
  <si>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</si>
  <si>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</si>
  <si>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</si>
  <si>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</si>
  <si>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</si>
  <si>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</si>
  <si>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</si>
  <si>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</si>
  <si>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</si>
  <si>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</si>
  <si>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</si>
  <si>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</si>
  <si>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</si>
  <si>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</si>
  <si>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</si>
  <si>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</si>
  <si>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</si>
  <si>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</si>
  <si>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</si>
  <si>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</si>
  <si>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</si>
  <si>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</si>
  <si>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</si>
  <si>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</si>
  <si>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</si>
  <si>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</si>
  <si>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</si>
  <si>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</si>
  <si>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</si>
  <si>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</si>
  <si>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</si>
  <si>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</si>
  <si>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</si>
  <si>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</si>
  <si>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</si>
  <si>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</si>
  <si>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</si>
  <si>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</si>
  <si>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</si>
  <si>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</si>
  <si>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</si>
  <si>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</si>
  <si>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</si>
  <si>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</si>
  <si>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</si>
  <si>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</si>
  <si>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</si>
  <si>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</si>
  <si>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</si>
  <si>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</si>
  <si>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</si>
  <si>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</si>
  <si>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</si>
  <si>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</si>
  <si>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</si>
  <si>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</si>
  <si>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</si>
  <si>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</si>
  <si>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</si>
  <si>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</si>
  <si>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</si>
  <si>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</si>
  <si>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</si>
  <si>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</si>
  <si>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</si>
  <si>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</si>
  <si>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</si>
  <si>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</si>
  <si>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</si>
  <si>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</si>
  <si>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</si>
  <si>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</si>
  <si>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</si>
  <si>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</si>
  <si>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</si>
  <si>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</si>
  <si>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</si>
  <si>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</si>
  <si>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</si>
  <si>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</si>
  <si>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</si>
  <si>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</si>
  <si>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</si>
  <si>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</si>
  <si>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</si>
  <si>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</si>
  <si>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</si>
  <si>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</si>
  <si>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</si>
  <si>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</si>
  <si>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</si>
  <si>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</si>
  <si>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</si>
  <si>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</si>
  <si>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</si>
  <si>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</si>
  <si>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</si>
  <si>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</si>
  <si>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</si>
  <si>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</si>
  <si>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</si>
  <si>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</si>
  <si>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</si>
  <si>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</si>
  <si>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</si>
  <si>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</si>
  <si>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</si>
  <si>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</si>
  <si>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</si>
  <si>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</si>
  <si>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</si>
  <si>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</si>
  <si>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</si>
  <si>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</si>
  <si>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</si>
  <si>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</si>
  <si>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</si>
  <si>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</si>
  <si>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</si>
  <si>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</si>
  <si>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</si>
  <si>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</si>
  <si>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</si>
  <si>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</si>
  <si>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</si>
  <si>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</si>
  <si>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</si>
  <si>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</si>
  <si>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</si>
  <si>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</si>
  <si>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</si>
  <si>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</si>
  <si>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</si>
  <si>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</si>
  <si>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</si>
  <si>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</si>
  <si>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</si>
  <si>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</si>
  <si>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</si>
  <si>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</si>
  <si>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</si>
  <si>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</si>
  <si>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</si>
  <si>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</si>
  <si>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</si>
  <si>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</si>
  <si>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</si>
  <si>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</si>
  <si>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</si>
  <si>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</si>
  <si>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</si>
  <si>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</si>
  <si>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</si>
  <si>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</si>
  <si>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</si>
  <si>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</si>
  <si>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</si>
  <si>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</si>
  <si>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</si>
  <si>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</si>
  <si>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</si>
  <si>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</si>
  <si>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</si>
  <si>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</si>
  <si>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</si>
  <si>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</si>
  <si>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</si>
  <si>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</si>
  <si>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</si>
  <si>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</si>
  <si>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</si>
  <si>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</si>
  <si>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</si>
  <si>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BLG</t>
    <phoneticPr fontId="3" type="noConversion"/>
  </si>
  <si>
    <t xml:space="preserve">     </t>
    <phoneticPr fontId="3" type="noConversion"/>
  </si>
  <si>
    <t>LSST</t>
    <phoneticPr fontId="3" type="noConversion"/>
  </si>
  <si>
    <t>KSP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</si>
  <si>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</si>
  <si>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</si>
  <si>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SE</t>
    <phoneticPr fontId="3" type="noConversion"/>
  </si>
  <si>
    <t>ESE</t>
    <phoneticPr fontId="3" type="noConversion"/>
  </si>
  <si>
    <t>14s/23k 18s/21k</t>
    <phoneticPr fontId="3" type="noConversion"/>
  </si>
  <si>
    <t>10s/20k 15s/22k</t>
    <phoneticPr fontId="3" type="noConversion"/>
  </si>
  <si>
    <t>C_002927-003012</t>
    <phoneticPr fontId="3" type="noConversion"/>
  </si>
  <si>
    <t>UT 11:30부터 간헐적으로 맞바람(ESE)과 평균 6~10m/s 풍속의 영향</t>
    <phoneticPr fontId="3" type="noConversion"/>
  </si>
  <si>
    <t>[16:55] 높은 습도(vaisala 81%/ 2.3m 86%/ topring 79%) 및 맞바람(ESE~SE/ 평균 풍속 12m/s)으로 인한 관측 대기/ [17:23] 관측 재개</t>
    <phoneticPr fontId="3" type="noConversion"/>
  </si>
  <si>
    <t>[17:50] 맞바람(ESE~SE/ 평균 풍속 13m/s)으로 인해 KSP로 스크립트 변경</t>
    <phoneticPr fontId="3" type="noConversion"/>
  </si>
  <si>
    <t>G_003045-003047</t>
    <phoneticPr fontId="3" type="noConversion"/>
  </si>
  <si>
    <t>관측 후반부터 FSA 습도가 25%를 넘었으나 관측 종료 후 습도가 내려 감</t>
    <phoneticPr fontId="3" type="noConversion"/>
  </si>
  <si>
    <t>G_003005-003007</t>
    <phoneticPr fontId="3" type="noConversion"/>
  </si>
  <si>
    <t>G_003005-003007/ G_003045-003047 ZN4753-2의 K칩에서 가로방향 물결 무늬가 보임</t>
    <phoneticPr fontId="3" type="noConversion"/>
  </si>
  <si>
    <t>R</t>
    <phoneticPr fontId="3" type="noConversion"/>
  </si>
  <si>
    <t>18s/25k 10s/20k</t>
    <phoneticPr fontId="3" type="noConversion"/>
  </si>
  <si>
    <t>35s/23k 25s/25k 16s/22k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</si>
</sst>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2" zoomScale="145" zoomScaleNormal="145" workbookViewId="0">
      <selection activeCell="M25" sqref="M25:P2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46079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86.201022146507654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0.4201388888888889</v>
      </c>
      <c r="D9" s="8">
        <v>1.3</v>
      </c>
      <c r="E9" s="8">
        <v>20.3</v>
      </c>
      <c r="F9" s="8">
        <v>59.6</v>
      </c>
      <c r="G9" s="36" t="s">
        <v>189</v>
      </c>
      <c r="H9" s="8">
        <v>5</v>
      </c>
      <c r="I9" s="36">
        <v>71.2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16.899999999999999</v>
      </c>
      <c r="F10" s="8">
        <v>70.8</v>
      </c>
      <c r="G10" s="36" t="s">
        <v>188</v>
      </c>
      <c r="H10" s="8">
        <v>7.7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>
        <v>1.7</v>
      </c>
      <c r="E11" s="15">
        <v>14.7</v>
      </c>
      <c r="F11" s="15">
        <v>80.900000000000006</v>
      </c>
      <c r="G11" s="36" t="s">
        <v>188</v>
      </c>
      <c r="H11" s="15">
        <v>6.2</v>
      </c>
      <c r="I11" s="16"/>
      <c r="J11" s="9">
        <f>IF(L11, 1, 0) + IF(M11, 2, 0) + IF(N11, 4, 0) + IF(O11, 8, 0) + IF(P11, 16, 0)</f>
        <v>2</v>
      </c>
      <c r="K11" s="12" t="b">
        <v>0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24.350694444444443</v>
      </c>
      <c r="D12" s="19">
        <f>AVERAGE(D9:D11)</f>
        <v>1.7333333333333334</v>
      </c>
      <c r="E12" s="19">
        <f>AVERAGE(E9:E11)</f>
        <v>17.3</v>
      </c>
      <c r="F12" s="20">
        <f>AVERAGE(F9:F11)</f>
        <v>70.433333333333337</v>
      </c>
      <c r="G12" s="21"/>
      <c r="H12" s="22">
        <f>AVERAGE(H9:H11)</f>
        <v>6.3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184</v>
      </c>
      <c r="G16" s="117" t="s">
        <v>185</v>
      </c>
      <c r="H16" s="27" t="s">
        <v>182</v>
      </c>
      <c r="I16" s="27" t="s">
        <v>185</v>
      </c>
      <c r="J16" s="27" t="s">
        <v>180</v>
      </c>
      <c r="K16" s="27" t="s">
        <v>179</v>
      </c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0.37361111111111112</v>
      </c>
      <c r="D17" s="28">
        <v>0.375</v>
      </c>
      <c r="E17" s="28">
        <v>0.39513888888888887</v>
      </c>
      <c r="F17" s="28">
        <v>0.41458333333333336</v>
      </c>
      <c r="G17" s="28">
        <v>0.43958333333333333</v>
      </c>
      <c r="H17" s="28">
        <v>0.69166666666666665</v>
      </c>
      <c r="I17" s="28">
        <v>0.74375000000000002</v>
      </c>
      <c r="J17" s="28">
        <v>0.77430555555555558</v>
      </c>
      <c r="K17" s="28">
        <v>0.80208333333333337</v>
      </c>
      <c r="L17" s="28"/>
      <c r="M17" s="28"/>
      <c r="N17" s="28"/>
      <c r="O17" s="28"/>
      <c r="P17" s="28">
        <v>0.81527777777777777</v>
      </c>
    </row>
    <row r="18" spans="2:16" ht="14.1" customHeight="1" x14ac:dyDescent="0.35">
      <c r="B18" s="35" t="s">
        <v>42</v>
      </c>
      <c r="C18" s="27">
        <v>2815</v>
      </c>
      <c r="D18" s="27">
        <v>2816</v>
      </c>
      <c r="E18" s="27">
        <v>2832</v>
      </c>
      <c r="F18" s="27">
        <v>2844</v>
      </c>
      <c r="G18" s="27">
        <v>2860</v>
      </c>
      <c r="H18" s="27">
        <v>3016</v>
      </c>
      <c r="I18" s="27">
        <v>3036</v>
      </c>
      <c r="J18" s="27">
        <v>3056</v>
      </c>
      <c r="K18" s="27">
        <v>3066</v>
      </c>
      <c r="L18" s="27"/>
      <c r="M18" s="27"/>
      <c r="N18" s="27"/>
      <c r="O18" s="27"/>
      <c r="P18" s="27">
        <v>3078</v>
      </c>
    </row>
    <row r="19" spans="2:16" ht="14.1" customHeight="1" thickBot="1" x14ac:dyDescent="0.4">
      <c r="B19" s="13" t="s">
        <v>43</v>
      </c>
      <c r="C19" s="29"/>
      <c r="D19" s="27">
        <v>2824</v>
      </c>
      <c r="E19" s="30">
        <v>2843</v>
      </c>
      <c r="F19" s="30">
        <v>2859</v>
      </c>
      <c r="G19" s="30">
        <v>3015</v>
      </c>
      <c r="H19" s="30">
        <v>3035</v>
      </c>
      <c r="I19" s="30">
        <v>3055</v>
      </c>
      <c r="J19" s="30">
        <v>3065</v>
      </c>
      <c r="K19" s="30">
        <v>3077</v>
      </c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156</v>
      </c>
      <c r="H20" s="33">
        <f>IF(ISNUMBER(H18),H19-H18+1,"")</f>
        <v>20</v>
      </c>
      <c r="I20" s="33">
        <f t="shared" ref="I20:O20" si="0">IF(ISNUMBER(I18),I19-I18+1,"")</f>
        <v>20</v>
      </c>
      <c r="J20" s="33">
        <f t="shared" si="0"/>
        <v>10</v>
      </c>
      <c r="K20" s="33">
        <f t="shared" si="0"/>
        <v>12</v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>
        <v>0.38124999999999998</v>
      </c>
      <c r="D23" s="116">
        <v>0.38194444444444442</v>
      </c>
      <c r="E23" s="36" t="s">
        <v>48</v>
      </c>
      <c r="F23" s="163" t="s">
        <v>191</v>
      </c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178</v>
      </c>
      <c r="F24" s="163"/>
      <c r="G24" s="163"/>
      <c r="H24" s="163"/>
      <c r="I24" s="163"/>
      <c r="J24" s="106">
        <v>0.80208333333333337</v>
      </c>
      <c r="K24" s="106">
        <v>0.80486111111111114</v>
      </c>
      <c r="L24" s="36" t="s">
        <v>200</v>
      </c>
      <c r="M24" s="163" t="s">
        <v>202</v>
      </c>
      <c r="N24" s="163"/>
      <c r="O24" s="163"/>
      <c r="P24" s="163"/>
    </row>
    <row r="25" spans="2:16" ht="13.5" customHeight="1" x14ac:dyDescent="0.35">
      <c r="B25" s="164"/>
      <c r="C25" s="116">
        <v>0.38333333333333336</v>
      </c>
      <c r="D25" s="116">
        <v>0.3840277777777778</v>
      </c>
      <c r="E25" s="113" t="s">
        <v>171</v>
      </c>
      <c r="F25" s="163" t="s">
        <v>190</v>
      </c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>
        <v>0.80694444444444446</v>
      </c>
      <c r="K26" s="106">
        <v>0.80763888888888891</v>
      </c>
      <c r="L26" s="36" t="s">
        <v>176</v>
      </c>
      <c r="M26" s="163" t="s">
        <v>201</v>
      </c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8.4722222222222227E-2</v>
      </c>
      <c r="D30" s="43">
        <v>0.24513888888888888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0.35069444444444442</v>
      </c>
    </row>
    <row r="31" spans="2:16" ht="14.1" customHeight="1" x14ac:dyDescent="0.35">
      <c r="B31" s="37" t="s">
        <v>170</v>
      </c>
      <c r="C31" s="47">
        <v>8.4722222222222227E-2</v>
      </c>
      <c r="D31" s="7">
        <v>0.27083333333333331</v>
      </c>
      <c r="E31" s="7"/>
      <c r="F31" s="7"/>
      <c r="G31" s="7"/>
      <c r="H31" s="7"/>
      <c r="I31" s="7"/>
      <c r="J31" s="7">
        <v>2.2222222222222223E-2</v>
      </c>
      <c r="K31" s="7">
        <v>2.9861111111111113E-2</v>
      </c>
      <c r="L31" s="7"/>
      <c r="M31" s="7"/>
      <c r="N31" s="7"/>
      <c r="O31" s="48"/>
      <c r="P31" s="46">
        <f>SUM(C31:N31)</f>
        <v>0.40763888888888883</v>
      </c>
    </row>
    <row r="32" spans="2:16" ht="14.1" customHeight="1" x14ac:dyDescent="0.35">
      <c r="B32" s="37" t="s">
        <v>65</v>
      </c>
      <c r="C32" s="49">
        <v>5.6250000000000001E-2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5.6250000000000001E-2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2.8472222222222225E-2</v>
      </c>
      <c r="D34" s="110">
        <f t="shared" ref="D34:P34" si="1">D31-D32-D33</f>
        <v>0.27083333333333331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2.9861111111111113E-2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0.35138888888888881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192</v>
      </c>
      <c r="D36" s="154"/>
      <c r="E36" s="153" t="s">
        <v>198</v>
      </c>
      <c r="F36" s="154"/>
      <c r="G36" s="153" t="s">
        <v>196</v>
      </c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183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193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195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186</v>
      </c>
      <c r="C54" s="126"/>
      <c r="D54" s="126"/>
      <c r="E54" s="126"/>
      <c r="F54" s="112">
        <v>56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-157.19999999999999</v>
      </c>
      <c r="D72" s="60">
        <v>-158.80000000000001</v>
      </c>
      <c r="E72" s="100" t="s">
        <v>118</v>
      </c>
      <c r="F72" s="60">
        <v>24.2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</v>
      </c>
      <c r="D73" s="60">
        <v>-154.5</v>
      </c>
      <c r="E73" s="102" t="s">
        <v>122</v>
      </c>
      <c r="F73" s="61">
        <v>42</v>
      </c>
      <c r="G73" s="61">
        <v>43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-202.7</v>
      </c>
      <c r="D74" s="60">
        <v>-203.9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-119.5</v>
      </c>
      <c r="D75" s="60">
        <v>-123.2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35.4</v>
      </c>
      <c r="D76" s="60">
        <v>33.1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33.299999999999997</v>
      </c>
      <c r="D77" s="60">
        <v>31.1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28.4</v>
      </c>
      <c r="D78" s="60">
        <v>26.1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26.87</v>
      </c>
      <c r="D79" s="60">
        <v>24.5</v>
      </c>
      <c r="E79" s="100" t="s">
        <v>152</v>
      </c>
      <c r="F79" s="60">
        <v>20.6</v>
      </c>
      <c r="G79" s="60">
        <v>16.600000000000001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3.9299999999999996E-6</v>
      </c>
      <c r="D80" s="64">
        <v>4.25E-6</v>
      </c>
      <c r="E80" s="102" t="s">
        <v>157</v>
      </c>
      <c r="F80" s="61">
        <v>61.3</v>
      </c>
      <c r="G80" s="61">
        <v>78.099999999999994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197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88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2026-02-26T19:52:43Z</dcterms:modified>
</cp:coreProperties>
</file>