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22B1B182-90F7-467E-966A-879BAD034C21}" xr6:coauthVersionLast="47" xr6:coauthVersionMax="47" xr10:uidLastSave="{00000000-0000-0000-0000-000000000000}"/>
  <bookViews>
    <workbookView xWindow="23880" yWindow="1059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<sst xmlns="http://schemas.openxmlformats.org/spreadsheetml/2006/main" count="212" uniqueCount="199">
  <si>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</si>
  <si>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</si>
  <si>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</si>
  <si>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</si>
  <si>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</si>
  <si>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</si>
  <si>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</si>
  <si>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</si>
  <si>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</si>
  <si>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</si>
  <si>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</si>
  <si>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</si>
  <si>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</si>
  <si>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</si>
  <si>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</si>
  <si>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</si>
  <si>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</si>
  <si>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</si>
  <si>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</si>
  <si>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</si>
  <si>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</si>
  <si>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</si>
  <si>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</si>
  <si>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</si>
  <si>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</si>
  <si>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</si>
  <si>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</si>
  <si>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</si>
  <si>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</si>
  <si>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</si>
  <si>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</si>
  <si>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</si>
  <si>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</si>
  <si>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</si>
  <si>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</si>
  <si>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</si>
  <si>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</si>
  <si>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</si>
  <si>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</si>
  <si>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</si>
  <si>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</si>
  <si>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</si>
  <si>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</si>
  <si>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</si>
  <si>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</si>
  <si>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</si>
  <si>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</si>
  <si>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</si>
  <si>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</si>
  <si>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</si>
  <si>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</si>
  <si>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</si>
  <si>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</si>
  <si>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</si>
  <si>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</si>
  <si>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</si>
  <si>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</si>
  <si>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</si>
  <si>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</si>
  <si>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</si>
  <si>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</si>
  <si>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</si>
  <si>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</si>
  <si>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</si>
  <si>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</si>
  <si>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</si>
  <si>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</si>
  <si>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</si>
  <si>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</si>
  <si>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</si>
  <si>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</si>
  <si>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</si>
  <si>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</si>
  <si>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</si>
  <si>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</si>
  <si>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</si>
  <si>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</si>
  <si>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</si>
  <si>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</si>
  <si>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</si>
  <si>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</si>
  <si>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</si>
  <si>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</si>
  <si>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</si>
  <si>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</si>
  <si>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</si>
  <si>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</si>
  <si>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</si>
  <si>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</si>
  <si>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</si>
  <si>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</si>
  <si>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</si>
  <si>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</si>
  <si>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</si>
  <si>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</si>
  <si>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</si>
  <si>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</si>
  <si>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</si>
  <si>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</si>
  <si>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</si>
  <si>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</si>
  <si>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</si>
  <si>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</si>
  <si>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</si>
  <si>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</si>
  <si>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</si>
  <si>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</si>
  <si>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</si>
  <si>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</si>
  <si>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</si>
  <si>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</si>
  <si>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</si>
  <si>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</si>
  <si>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</si>
  <si>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</si>
  <si>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</si>
  <si>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</si>
  <si>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</si>
  <si>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</si>
  <si>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</si>
  <si>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</si>
  <si>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</si>
  <si>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</si>
  <si>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</si>
  <si>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</si>
  <si>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</si>
  <si>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</si>
  <si>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</si>
  <si>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</si>
  <si>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</si>
  <si>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</si>
  <si>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</si>
  <si>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</si>
  <si>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</si>
  <si>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</si>
  <si>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</si>
  <si>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</si>
  <si>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</si>
  <si>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</si>
  <si>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</si>
  <si>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</si>
  <si>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</si>
  <si>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</si>
  <si>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</si>
  <si>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</si>
  <si>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</si>
  <si>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</si>
  <si>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</si>
  <si>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</si>
  <si>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</si>
  <si>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</si>
  <si>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</si>
  <si>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</si>
  <si>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</si>
  <si>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</si>
  <si>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</si>
  <si>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</si>
  <si>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</si>
  <si>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</si>
  <si>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</si>
  <si>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</si>
  <si>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</si>
  <si>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</si>
  <si>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</si>
  <si>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</si>
  <si>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</si>
  <si>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</si>
  <si>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</si>
  <si>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</si>
  <si>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</si>
  <si>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</si>
  <si>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</si>
  <si>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</si>
  <si>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</si>
  <si>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</si>
  <si>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</si>
  <si>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</si>
  <si>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</si>
  <si>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</si>
  <si>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</si>
  <si>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</si>
  <si>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</si>
  <si>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</si>
  <si>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BLG</t>
    <phoneticPr fontId="3" type="noConversion"/>
  </si>
  <si>
    <t xml:space="preserve">     </t>
    <phoneticPr fontId="3" type="noConversion"/>
  </si>
  <si>
    <t>LSST</t>
    <phoneticPr fontId="3" type="noConversion"/>
  </si>
  <si>
    <t>NNW</t>
    <phoneticPr fontId="3" type="noConversion"/>
  </si>
  <si>
    <t xml:space="preserve">BLG K2 mode(mkk2list.f) LAST No. </t>
    <phoneticPr fontId="3" type="noConversion"/>
  </si>
  <si>
    <t>NNE</t>
    <phoneticPr fontId="3" type="noConversion"/>
  </si>
  <si>
    <t>월령 40% 이상으로 방풍막 연결</t>
    <phoneticPr fontId="3" type="noConversion"/>
  </si>
  <si>
    <t>ENG_KSP</t>
    <phoneticPr fontId="3" type="noConversion"/>
  </si>
  <si>
    <t>M_002611-002613:K</t>
    <phoneticPr fontId="3" type="noConversion"/>
  </si>
  <si>
    <t xml:space="preserve">M_002611-002613:K IC K 연속 crash발생 </t>
    <phoneticPr fontId="3" type="noConversion"/>
  </si>
  <si>
    <t>M_002565-002566:K</t>
    <phoneticPr fontId="3" type="noConversion"/>
  </si>
  <si>
    <t>M_002675</t>
    <phoneticPr fontId="3" type="noConversion"/>
  </si>
  <si>
    <t>[13:06] 외부 영향 없으나 DEC Oscillation(EL 47.4/AZ 3.5/HA -00:33:11.18)으로 포인팅 실패/ EIB 재실행</t>
    <phoneticPr fontId="3" type="noConversion"/>
  </si>
  <si>
    <t>NW</t>
    <phoneticPr fontId="3" type="noConversion"/>
  </si>
  <si>
    <t>[13:06] 외부 영향 없으나 DEC Oscillation(EL 47.4/AZ 3+B95.5/HA -00:33:11.18)으로 포인팅 실패/ EIB 재실행</t>
    <phoneticPr fontId="3" type="noConversion"/>
  </si>
  <si>
    <t xml:space="preserve">[12:00-12:15] 관측 위치로 옅은 구름이 지나 감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</si>
</sst>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G35" sqref="G3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46077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0.42222222222222222</v>
      </c>
      <c r="D9" s="8">
        <v>1.4</v>
      </c>
      <c r="E9" s="8">
        <v>23.6</v>
      </c>
      <c r="F9" s="8">
        <v>33.4</v>
      </c>
      <c r="G9" s="36" t="s">
        <v>186</v>
      </c>
      <c r="H9" s="8">
        <v>2</v>
      </c>
      <c r="I9" s="36">
        <v>50.7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21.2</v>
      </c>
      <c r="F10" s="8">
        <v>42.3</v>
      </c>
      <c r="G10" s="36" t="s">
        <v>188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0.76944444444444449</v>
      </c>
      <c r="D11" s="15">
        <v>1.7</v>
      </c>
      <c r="E11" s="15">
        <v>17.600000000000001</v>
      </c>
      <c r="F11" s="15">
        <v>66.099999999999994</v>
      </c>
      <c r="G11" s="36" t="s">
        <v>196</v>
      </c>
      <c r="H11" s="15">
        <v>3.2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24.347222222222225</v>
      </c>
      <c r="D12" s="19">
        <f>AVERAGE(D9:D11)</f>
        <v>1.7333333333333334</v>
      </c>
      <c r="E12" s="19">
        <f>AVERAGE(E9:E11)</f>
        <v>20.8</v>
      </c>
      <c r="F12" s="20">
        <f>AVERAGE(F9:F11)</f>
        <v>47.266666666666659</v>
      </c>
      <c r="G12" s="21"/>
      <c r="H12" s="22">
        <f>AVERAGE(H9:H11)</f>
        <v>2.5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185</v>
      </c>
      <c r="G16" s="117" t="s">
        <v>190</v>
      </c>
      <c r="H16" s="27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0.37152777777777779</v>
      </c>
      <c r="D17" s="28">
        <v>0.37222222222222223</v>
      </c>
      <c r="E17" s="28">
        <v>0.40347222222222223</v>
      </c>
      <c r="F17" s="28">
        <v>0.4236111111111111</v>
      </c>
      <c r="G17" s="28">
        <v>0.45347222222222222</v>
      </c>
      <c r="H17" s="28">
        <v>0.69722222222222219</v>
      </c>
      <c r="I17" s="28">
        <v>0.8</v>
      </c>
      <c r="J17" s="28"/>
      <c r="K17" s="28"/>
      <c r="L17" s="28"/>
      <c r="M17" s="28"/>
      <c r="N17" s="28"/>
      <c r="O17" s="28"/>
      <c r="P17" s="28">
        <v>0.8041666666666667</v>
      </c>
    </row>
    <row r="18" spans="2:16" ht="14.1" customHeight="1" x14ac:dyDescent="0.35">
      <c r="B18" s="35" t="s">
        <v>42</v>
      </c>
      <c r="C18" s="27">
        <v>2553</v>
      </c>
      <c r="D18" s="27">
        <v>2554</v>
      </c>
      <c r="E18" s="27">
        <v>2567</v>
      </c>
      <c r="F18" s="27">
        <v>2579</v>
      </c>
      <c r="G18" s="27">
        <v>2595</v>
      </c>
      <c r="H18" s="27">
        <v>2734</v>
      </c>
      <c r="I18" s="27">
        <v>2797</v>
      </c>
      <c r="J18" s="27"/>
      <c r="K18" s="27"/>
      <c r="L18" s="27"/>
      <c r="M18" s="27"/>
      <c r="N18" s="27"/>
      <c r="O18" s="27"/>
      <c r="P18" s="27">
        <v>2802</v>
      </c>
    </row>
    <row r="19" spans="2:16" ht="14.1" customHeight="1" thickBot="1" x14ac:dyDescent="0.4">
      <c r="B19" s="13" t="s">
        <v>43</v>
      </c>
      <c r="C19" s="29"/>
      <c r="D19" s="27">
        <v>2558</v>
      </c>
      <c r="E19" s="30">
        <v>2578</v>
      </c>
      <c r="F19" s="30">
        <v>2594</v>
      </c>
      <c r="G19" s="30">
        <v>2733</v>
      </c>
      <c r="H19" s="30">
        <v>2795</v>
      </c>
      <c r="I19" s="30">
        <v>2801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139</v>
      </c>
      <c r="H20" s="33">
        <f>IF(ISNUMBER(H18),H19-H18+1,"")</f>
        <v>62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176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177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7.7777777777777779E-2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0.24861111111111112</v>
      </c>
      <c r="P30" s="46">
        <f>SUM(C30:J30,L30:N30)</f>
        <v>9.8611111111111108E-2</v>
      </c>
    </row>
    <row r="31" spans="2:16" ht="14.1" customHeight="1" x14ac:dyDescent="0.35">
      <c r="B31" s="37" t="s">
        <v>170</v>
      </c>
      <c r="C31" s="47">
        <v>9.4444444444444442E-2</v>
      </c>
      <c r="D31" s="7">
        <v>0.24861111111111112</v>
      </c>
      <c r="E31" s="7"/>
      <c r="F31" s="7"/>
      <c r="G31" s="7"/>
      <c r="H31" s="7"/>
      <c r="I31" s="7"/>
      <c r="J31" s="7">
        <v>2.6388888888888889E-2</v>
      </c>
      <c r="K31" s="7">
        <v>1.7361111111111112E-2</v>
      </c>
      <c r="L31" s="7"/>
      <c r="M31" s="7"/>
      <c r="N31" s="7"/>
      <c r="O31" s="48"/>
      <c r="P31" s="46">
        <f>SUM(C31:N31)</f>
        <v>0.38680555555555557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9.4444444444444442E-2</v>
      </c>
      <c r="D34" s="110">
        <f t="shared" ref="D34:P34" si="1">D31-D32-D33</f>
        <v>0.24861111111111112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2.6388888888888889E-2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0.38680555555555557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193</v>
      </c>
      <c r="D36" s="154"/>
      <c r="E36" s="153" t="s">
        <v>191</v>
      </c>
      <c r="F36" s="154"/>
      <c r="G36" s="153" t="s">
        <v>194</v>
      </c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184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178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187</v>
      </c>
      <c r="C54" s="126"/>
      <c r="D54" s="126"/>
      <c r="E54" s="126"/>
      <c r="F54" s="112">
        <v>53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-157.30000000000001</v>
      </c>
      <c r="D72" s="60">
        <v>-157.80000000000001</v>
      </c>
      <c r="E72" s="100" t="s">
        <v>118</v>
      </c>
      <c r="F72" s="60">
        <v>23.9</v>
      </c>
      <c r="G72" s="60">
        <v>23.5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</v>
      </c>
      <c r="D73" s="60">
        <v>-153.19999999999999</v>
      </c>
      <c r="E73" s="102" t="s">
        <v>122</v>
      </c>
      <c r="F73" s="61">
        <v>36.299999999999997</v>
      </c>
      <c r="G73" s="61">
        <v>40.9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-204.8</v>
      </c>
      <c r="D74" s="60">
        <v>-204.6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-118.8</v>
      </c>
      <c r="D75" s="60">
        <v>-121.1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35.299999999999997</v>
      </c>
      <c r="D76" s="60">
        <v>34.700000000000003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33.1</v>
      </c>
      <c r="D77" s="60">
        <v>32.6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28.1</v>
      </c>
      <c r="D78" s="60">
        <v>27.6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26.6</v>
      </c>
      <c r="D79" s="60">
        <v>26</v>
      </c>
      <c r="E79" s="100" t="s">
        <v>152</v>
      </c>
      <c r="F79" s="60">
        <v>21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2.52E-6</v>
      </c>
      <c r="D80" s="64">
        <v>2.5900000000000002E-6</v>
      </c>
      <c r="E80" s="102" t="s">
        <v>157</v>
      </c>
      <c r="F80" s="61">
        <v>41.3</v>
      </c>
      <c r="G80" s="61">
        <v>65.599999999999994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189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195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 t="s">
        <v>197</v>
      </c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2026-02-24T19:43:43Z</dcterms:modified>
</cp:coreProperties>
</file>