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79751AA3-7C23-41B4-BF3B-F2A1DDCE6C6A}" xr6:coauthVersionLast="47" xr6:coauthVersionMax="47" xr10:uidLastSave="{00000000-0000-0000-0000-000000000000}"/>
  <bookViews>
    <workbookView xWindow="24168" yWindow="1132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<sst xmlns="http://schemas.openxmlformats.org/spreadsheetml/2006/main" count="214" uniqueCount="201">
  <si>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</si>
  <si>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</si>
  <si>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</si>
  <si>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</si>
  <si>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</si>
  <si>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</si>
  <si>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</si>
  <si>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</si>
  <si>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</si>
  <si>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</si>
  <si>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</si>
  <si>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</si>
  <si>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</si>
  <si>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</si>
  <si>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</si>
  <si>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</si>
  <si>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</si>
  <si>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</si>
  <si>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</si>
  <si>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</si>
  <si>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</si>
  <si>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</si>
  <si>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</si>
  <si>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</si>
  <si>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</si>
  <si>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</si>
  <si>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</si>
  <si>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</si>
  <si>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</si>
  <si>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</si>
  <si>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</si>
  <si>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</si>
  <si>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</si>
  <si>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</si>
  <si>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</si>
  <si>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</si>
  <si>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</si>
  <si>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</si>
  <si>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</si>
  <si>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</si>
  <si>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</si>
  <si>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</si>
  <si>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</si>
  <si>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</si>
  <si>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</si>
  <si>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</si>
  <si>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</si>
  <si>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</si>
  <si>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</si>
  <si>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</si>
  <si>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</si>
  <si>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</si>
  <si>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</si>
  <si>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</si>
  <si>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</si>
  <si>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</si>
  <si>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</si>
  <si>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</si>
  <si>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</si>
  <si>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</si>
  <si>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</si>
  <si>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</si>
  <si>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</si>
  <si>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</si>
  <si>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</si>
  <si>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</si>
  <si>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</si>
  <si>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</si>
  <si>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</si>
  <si>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</si>
  <si>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</si>
  <si>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</si>
  <si>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</si>
  <si>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</si>
  <si>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</si>
  <si>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</si>
  <si>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</si>
  <si>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</si>
  <si>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</si>
  <si>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</si>
  <si>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</si>
  <si>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</si>
  <si>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</si>
  <si>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</si>
  <si>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</si>
  <si>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</si>
  <si>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</si>
  <si>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</si>
  <si>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</si>
  <si>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</si>
  <si>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</si>
  <si>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</si>
  <si>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</si>
  <si>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</si>
  <si>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</si>
  <si>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</si>
  <si>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</si>
  <si>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</si>
  <si>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</si>
  <si>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</si>
  <si>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</si>
  <si>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</si>
  <si>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</si>
  <si>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</si>
  <si>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</si>
  <si>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</si>
  <si>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</si>
  <si>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</si>
  <si>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</si>
  <si>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</si>
  <si>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</si>
  <si>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</si>
  <si>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</si>
  <si>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</si>
  <si>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</si>
  <si>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</si>
  <si>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</si>
  <si>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</si>
  <si>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</si>
  <si>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</si>
  <si>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</si>
  <si>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</si>
  <si>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</si>
  <si>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</si>
  <si>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</si>
  <si>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</si>
  <si>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</si>
  <si>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</si>
  <si>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</si>
  <si>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</si>
  <si>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</si>
  <si>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</si>
  <si>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</si>
  <si>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</si>
  <si>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</si>
  <si>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</si>
  <si>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</si>
  <si>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</si>
  <si>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</si>
  <si>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</si>
  <si>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</si>
  <si>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</si>
  <si>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</si>
  <si>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</si>
  <si>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</si>
  <si>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</si>
  <si>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</si>
  <si>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</si>
  <si>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</si>
  <si>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</si>
  <si>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</si>
  <si>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</si>
  <si>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</si>
  <si>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</si>
  <si>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</si>
  <si>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</si>
  <si>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</si>
  <si>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</si>
  <si>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</si>
  <si>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</si>
  <si>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</si>
  <si>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</si>
  <si>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</si>
  <si>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</si>
  <si>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</si>
  <si>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</si>
  <si>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</si>
  <si>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</si>
  <si>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</si>
  <si>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</si>
  <si>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</si>
  <si>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</si>
  <si>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</si>
  <si>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</si>
  <si>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</si>
  <si>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</si>
  <si>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</si>
  <si>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</si>
  <si>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</si>
  <si>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</si>
  <si>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</si>
  <si>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연결 해제</t>
    <phoneticPr fontId="3" type="noConversion"/>
  </si>
  <si>
    <t>ALL</t>
    <phoneticPr fontId="3" type="noConversion"/>
  </si>
  <si>
    <t>TMT</t>
    <phoneticPr fontId="3" type="noConversion"/>
  </si>
  <si>
    <t>SITE-ASPEC</t>
    <phoneticPr fontId="3" type="noConversion"/>
  </si>
  <si>
    <t>김예은</t>
    <phoneticPr fontId="3" type="noConversion"/>
  </si>
  <si>
    <t>-</t>
    <phoneticPr fontId="3" type="noConversion"/>
  </si>
  <si>
    <t>BLG</t>
    <phoneticPr fontId="3" type="noConversion"/>
  </si>
  <si>
    <t xml:space="preserve">     </t>
    <phoneticPr fontId="3" type="noConversion"/>
  </si>
  <si>
    <t>SE</t>
    <phoneticPr fontId="3" type="noConversion"/>
  </si>
  <si>
    <t>flat 촬영위치 드래그 안됨/ 수동으로 위치 기입해서 이동</t>
    <phoneticPr fontId="3" type="noConversion"/>
  </si>
  <si>
    <t>[9:30] 비로 인한 관측 대기/ [13:00] 관측 재개</t>
    <phoneticPr fontId="3" type="noConversion"/>
  </si>
  <si>
    <t>[13:26] 짙은 구름으로 인한 관측 대기/ [14:11] 관측 재개</t>
    <phoneticPr fontId="3" type="noConversion"/>
  </si>
  <si>
    <t>C_001970-001979</t>
    <phoneticPr fontId="3" type="noConversion"/>
  </si>
  <si>
    <t>M_001983-001986:K</t>
    <phoneticPr fontId="3" type="noConversion"/>
  </si>
  <si>
    <t>M_002050-002051:N</t>
    <phoneticPr fontId="3" type="noConversion"/>
  </si>
  <si>
    <t>WSW</t>
    <phoneticPr fontId="3" type="noConversion"/>
  </si>
  <si>
    <t>NNE</t>
    <phoneticPr fontId="3" type="noConversion"/>
  </si>
  <si>
    <t>30s/24k 20s/25k 14s/25k</t>
    <phoneticPr fontId="3" type="noConversion"/>
  </si>
  <si>
    <t>30s/21k 22s/22k 15s/21k</t>
    <phoneticPr fontId="3" type="noConversion"/>
  </si>
  <si>
    <t>M_001983-001986:K IC K crush 중복해서 발생함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</si>
</sst>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46071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66.666666666666657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0.42777777777777776</v>
      </c>
      <c r="D9" s="8" t="s">
        <v>186</v>
      </c>
      <c r="E9" s="8">
        <v>20.399999999999999</v>
      </c>
      <c r="F9" s="8">
        <v>67.900000000000006</v>
      </c>
      <c r="G9" s="36" t="s">
        <v>189</v>
      </c>
      <c r="H9" s="8">
        <v>3.6</v>
      </c>
      <c r="I9" s="36">
        <v>2.4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35">
      <c r="B10" s="35" t="s">
        <v>22</v>
      </c>
      <c r="C10" s="7">
        <v>0.60277777777777775</v>
      </c>
      <c r="D10" s="8">
        <v>1.3</v>
      </c>
      <c r="E10" s="8">
        <v>21.9</v>
      </c>
      <c r="F10" s="8">
        <v>56.4</v>
      </c>
      <c r="G10" s="36" t="s">
        <v>196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0.76527777777777772</v>
      </c>
      <c r="D11" s="15">
        <v>1.2</v>
      </c>
      <c r="E11" s="15">
        <v>21.1</v>
      </c>
      <c r="F11" s="15">
        <v>59.1</v>
      </c>
      <c r="G11" s="36" t="s">
        <v>197</v>
      </c>
      <c r="H11" s="15">
        <v>2.9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24.337500000000002</v>
      </c>
      <c r="D12" s="19">
        <f>AVERAGE(D9:D11)</f>
        <v>1.25</v>
      </c>
      <c r="E12" s="19">
        <f>AVERAGE(E9:E11)</f>
        <v>21.133333333333333</v>
      </c>
      <c r="F12" s="20">
        <f>AVERAGE(F9:F11)</f>
        <v>61.133333333333333</v>
      </c>
      <c r="G12" s="21"/>
      <c r="H12" s="22">
        <f>AVERAGE(H9:H11)</f>
        <v>2.3000000000000003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182</v>
      </c>
      <c r="E16" s="27" t="s">
        <v>184</v>
      </c>
      <c r="F16" s="27" t="s">
        <v>187</v>
      </c>
      <c r="G16" s="117" t="s">
        <v>183</v>
      </c>
      <c r="H16" s="27" t="s">
        <v>182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0.38819444444444445</v>
      </c>
      <c r="D17" s="28">
        <v>0.3888888888888889</v>
      </c>
      <c r="E17" s="28">
        <v>0.5493055555555556</v>
      </c>
      <c r="F17" s="28">
        <v>0.7680555555555556</v>
      </c>
      <c r="G17" s="28">
        <v>0.77847222222222223</v>
      </c>
      <c r="H17" s="28">
        <v>0.79791666666666672</v>
      </c>
      <c r="I17" s="28"/>
      <c r="J17" s="28"/>
      <c r="K17" s="28"/>
      <c r="L17" s="28"/>
      <c r="M17" s="28"/>
      <c r="N17" s="28"/>
      <c r="O17" s="28"/>
      <c r="P17" s="28">
        <v>0.80972222222222223</v>
      </c>
    </row>
    <row r="18" spans="2:16" ht="14.1" customHeight="1" x14ac:dyDescent="0.35">
      <c r="B18" s="35" t="s">
        <v>42</v>
      </c>
      <c r="C18" s="27">
        <v>1958</v>
      </c>
      <c r="D18" s="27">
        <v>1959</v>
      </c>
      <c r="E18" s="27">
        <v>1966</v>
      </c>
      <c r="F18" s="27">
        <v>2048</v>
      </c>
      <c r="G18" s="27">
        <v>2054</v>
      </c>
      <c r="H18" s="27">
        <v>2064</v>
      </c>
      <c r="I18" s="27"/>
      <c r="J18" s="27"/>
      <c r="K18" s="27"/>
      <c r="L18" s="27"/>
      <c r="M18" s="27"/>
      <c r="N18" s="27"/>
      <c r="O18" s="27"/>
      <c r="P18" s="27">
        <v>2075</v>
      </c>
    </row>
    <row r="19" spans="2:16" ht="14.1" customHeight="1" thickBot="1" x14ac:dyDescent="0.4">
      <c r="B19" s="13" t="s">
        <v>43</v>
      </c>
      <c r="C19" s="29"/>
      <c r="D19" s="27">
        <v>1963</v>
      </c>
      <c r="E19" s="30">
        <v>2047</v>
      </c>
      <c r="F19" s="30">
        <v>2053</v>
      </c>
      <c r="G19" s="30">
        <v>2063</v>
      </c>
      <c r="H19" s="30">
        <v>2074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82</v>
      </c>
      <c r="F20" s="33">
        <f>IF(ISNUMBER(F18),F19-F18+1,"")</f>
        <v>6</v>
      </c>
      <c r="G20" s="33">
        <f>IF(ISNUMBER(G18),G19-G18+1,"")</f>
        <v>10</v>
      </c>
      <c r="H20" s="33">
        <f>IF(ISNUMBER(H18),H19-H18+1,"")</f>
        <v>11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>
        <v>0.79791666666666672</v>
      </c>
      <c r="K23" s="106">
        <v>0.8</v>
      </c>
      <c r="L23" s="116" t="s">
        <v>165</v>
      </c>
      <c r="M23" s="163" t="s">
        <v>199</v>
      </c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180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>
        <v>0.80069444444444449</v>
      </c>
      <c r="K25" s="106">
        <v>0.80347222222222225</v>
      </c>
      <c r="L25" s="36" t="s">
        <v>49</v>
      </c>
      <c r="M25" s="163" t="s">
        <v>198</v>
      </c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0.33819444444444446</v>
      </c>
      <c r="N30" s="43"/>
      <c r="O30" s="45"/>
      <c r="P30" s="46">
        <f>SUM(C30:J30,L30:N30)</f>
        <v>0.33819444444444446</v>
      </c>
    </row>
    <row r="31" spans="2:16" ht="14.1" customHeight="1" x14ac:dyDescent="0.35">
      <c r="B31" s="37" t="s">
        <v>170</v>
      </c>
      <c r="C31" s="47">
        <v>9.0277777777777769E-3</v>
      </c>
      <c r="D31" s="7"/>
      <c r="E31" s="7"/>
      <c r="F31" s="7"/>
      <c r="G31" s="7"/>
      <c r="H31" s="7">
        <v>0.33819444444444446</v>
      </c>
      <c r="I31" s="7"/>
      <c r="J31" s="7"/>
      <c r="K31" s="7">
        <v>1.3194444444444444E-2</v>
      </c>
      <c r="L31" s="7"/>
      <c r="M31" s="7"/>
      <c r="N31" s="7"/>
      <c r="O31" s="48"/>
      <c r="P31" s="46">
        <f>SUM(C31:N31)</f>
        <v>0.36041666666666672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>
        <v>0.12013888888888889</v>
      </c>
      <c r="I32" s="50"/>
      <c r="J32" s="50"/>
      <c r="K32" s="50"/>
      <c r="L32" s="50"/>
      <c r="M32" s="50"/>
      <c r="N32" s="50"/>
      <c r="O32" s="51"/>
      <c r="P32" s="46">
        <f>SUM(C32:N32)</f>
        <v>0.12013888888888889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9.0277777777777769E-3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0.21805555555555556</v>
      </c>
      <c r="I34" s="110">
        <f t="shared" si="1"/>
        <v>0</v>
      </c>
      <c r="J34" s="110">
        <f t="shared" si="1"/>
        <v>0</v>
      </c>
      <c r="K34" s="110">
        <f t="shared" si="1"/>
        <v>1.3194444444444444E-2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0.24027777777777781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193</v>
      </c>
      <c r="D36" s="154"/>
      <c r="E36" s="153" t="s">
        <v>194</v>
      </c>
      <c r="F36" s="154"/>
      <c r="G36" s="153" t="s">
        <v>195</v>
      </c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188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191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200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-157.4</v>
      </c>
      <c r="D72" s="60">
        <v>-157.30000000000001</v>
      </c>
      <c r="E72" s="100" t="s">
        <v>118</v>
      </c>
      <c r="F72" s="60">
        <v>24</v>
      </c>
      <c r="G72" s="60">
        <v>23.7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-152.80000000000001</v>
      </c>
      <c r="D73" s="60">
        <v>-152.5</v>
      </c>
      <c r="E73" s="102" t="s">
        <v>122</v>
      </c>
      <c r="F73" s="61">
        <v>37.5</v>
      </c>
      <c r="G73" s="61">
        <v>39.200000000000003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-203.7</v>
      </c>
      <c r="D74" s="60">
        <v>-204.6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</v>
      </c>
      <c r="D75" s="60">
        <v>-120.2</v>
      </c>
      <c r="E75" s="102" t="s">
        <v>132</v>
      </c>
      <c r="F75" s="62">
        <v>45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35.5</v>
      </c>
      <c r="D76" s="60">
        <v>35.299999999999997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33.299999999999997</v>
      </c>
      <c r="D77" s="60">
        <v>33.1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28.4</v>
      </c>
      <c r="D78" s="60">
        <v>28.2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26.9</v>
      </c>
      <c r="D79" s="60">
        <v>26.6</v>
      </c>
      <c r="E79" s="100" t="s">
        <v>152</v>
      </c>
      <c r="F79" s="60">
        <v>20.100000000000001</v>
      </c>
      <c r="G79" s="60">
        <v>21.1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2.2900000000000001E-6</v>
      </c>
      <c r="D80" s="64">
        <v>2.08E-6</v>
      </c>
      <c r="E80" s="102" t="s">
        <v>157</v>
      </c>
      <c r="F80" s="61">
        <v>51</v>
      </c>
      <c r="G80" s="61">
        <v>64.599999999999994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181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190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2026-02-18T19:54:25Z</dcterms:modified>
</cp:coreProperties>
</file>