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35205D3C-D704-4E88-ABD6-C80D90E2957F}" xr6:coauthVersionLast="47" xr6:coauthVersionMax="47" xr10:uidLastSave="{00000000-0000-0000-0000-000000000000}"/>
  <bookViews>
    <workbookView xWindow="23736" yWindow="1374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<sst xmlns="http://schemas.openxmlformats.org/spreadsheetml/2006/main" count="212" uniqueCount="197">
  <si>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</si>
  <si>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</si>
  <si>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</si>
  <si>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</si>
  <si>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</si>
  <si>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</si>
  <si>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</si>
  <si>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</si>
  <si>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</si>
  <si>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</si>
  <si>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</si>
  <si>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</si>
  <si>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</si>
  <si>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</si>
  <si>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</si>
  <si>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</si>
  <si>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</si>
  <si>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</si>
  <si>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</si>
  <si>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</si>
  <si>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</si>
  <si>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</si>
  <si>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</si>
  <si>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</si>
  <si>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</si>
  <si>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</si>
  <si>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</si>
  <si>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</si>
  <si>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</si>
  <si>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</si>
  <si>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</si>
  <si>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</si>
  <si>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</si>
  <si>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</si>
  <si>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</si>
  <si>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</si>
  <si>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</si>
  <si>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</si>
  <si>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</si>
  <si>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</si>
  <si>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</si>
  <si>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</si>
  <si>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</si>
  <si>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</si>
  <si>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</si>
  <si>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</si>
  <si>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</si>
  <si>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</si>
  <si>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</si>
  <si>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</si>
  <si>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</si>
  <si>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</si>
  <si>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</si>
  <si>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</si>
  <si>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</si>
  <si>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</si>
  <si>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</si>
  <si>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</si>
  <si>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</si>
  <si>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</si>
  <si>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</si>
  <si>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</si>
  <si>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</si>
  <si>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</si>
  <si>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</si>
  <si>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</si>
  <si>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</si>
  <si>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</si>
  <si>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</si>
  <si>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</si>
  <si>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</si>
  <si>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</si>
  <si>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</si>
  <si>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</si>
  <si>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</si>
  <si>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</si>
  <si>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</si>
  <si>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</si>
  <si>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</si>
  <si>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</si>
  <si>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</si>
  <si>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</si>
  <si>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</si>
  <si>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</si>
  <si>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</si>
  <si>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</si>
  <si>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</si>
  <si>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</si>
  <si>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</si>
  <si>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</si>
  <si>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</si>
  <si>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</si>
  <si>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</si>
  <si>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</si>
  <si>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</si>
  <si>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</si>
  <si>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</si>
  <si>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</si>
  <si>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</si>
  <si>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</si>
  <si>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</si>
  <si>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</si>
  <si>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</si>
  <si>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</si>
  <si>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</si>
  <si>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</si>
  <si>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</si>
  <si>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</si>
  <si>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</si>
  <si>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</si>
  <si>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</si>
  <si>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</si>
  <si>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</si>
  <si>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</si>
  <si>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</si>
  <si>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</si>
  <si>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</si>
  <si>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</si>
  <si>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</si>
  <si>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</si>
  <si>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</si>
  <si>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</si>
  <si>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</si>
  <si>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</si>
  <si>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</si>
  <si>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</si>
  <si>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</si>
  <si>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</si>
  <si>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</si>
  <si>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</si>
  <si>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</si>
  <si>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</si>
  <si>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</si>
  <si>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</si>
  <si>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</si>
  <si>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</si>
  <si>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</si>
  <si>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</si>
  <si>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</si>
  <si>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</si>
  <si>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</si>
  <si>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</si>
  <si>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</si>
  <si>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</si>
  <si>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</si>
  <si>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</si>
  <si>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</si>
  <si>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</si>
  <si>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</si>
  <si>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</si>
  <si>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</si>
  <si>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</si>
  <si>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</si>
  <si>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</si>
  <si>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</si>
  <si>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</si>
  <si>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</si>
  <si>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</si>
  <si>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</si>
  <si>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</si>
  <si>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</si>
  <si>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</si>
  <si>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</si>
  <si>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</si>
  <si>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</si>
  <si>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</si>
  <si>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</si>
  <si>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</si>
  <si>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</si>
  <si>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</si>
  <si>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</si>
  <si>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</si>
  <si>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</si>
  <si>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</si>
  <si>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</si>
  <si>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</si>
  <si>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</si>
  <si>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</si>
  <si>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</si>
  <si>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</si>
  <si>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</si>
  <si>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</si>
  <si>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</si>
  <si>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</si>
  <si>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SITE-ASPEC</t>
    <phoneticPr fontId="3" type="noConversion"/>
  </si>
  <si>
    <t>김예은</t>
    <phoneticPr fontId="3" type="noConversion"/>
  </si>
  <si>
    <t>BLG</t>
    <phoneticPr fontId="3" type="noConversion"/>
  </si>
  <si>
    <t>M_001675</t>
    <phoneticPr fontId="3" type="noConversion"/>
  </si>
  <si>
    <t xml:space="preserve">     </t>
    <phoneticPr fontId="3" type="noConversion"/>
  </si>
  <si>
    <t>[16:55] 높은 습도(vaisala 81%/ 2.3m 87%/ 외벽 습기)로 인한 관측 대기/ [17:56] 관측 재개</t>
    <phoneticPr fontId="3" type="noConversion"/>
  </si>
  <si>
    <t>E_001717</t>
    <phoneticPr fontId="3" type="noConversion"/>
  </si>
  <si>
    <t xml:space="preserve">E_001717 관측이 가능한지 확인을 위한 테스트 관측 </t>
    <phoneticPr fontId="3" type="noConversion"/>
  </si>
  <si>
    <t>SE</t>
    <phoneticPr fontId="3" type="noConversion"/>
  </si>
  <si>
    <t>NE</t>
    <phoneticPr fontId="3" type="noConversion"/>
  </si>
  <si>
    <t>[18:30] Gmon 갑자기 꺼짐/ do-killplot하고 재실행</t>
    <phoneticPr fontId="3" type="noConversion"/>
  </si>
  <si>
    <t>12s/21k</t>
    <phoneticPr fontId="3" type="noConversion"/>
  </si>
  <si>
    <t>23s/28k 9s/21k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</si>
</sst>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46069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87.10280373831776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0.42986111111111114</v>
      </c>
      <c r="D9" s="8">
        <v>1.8</v>
      </c>
      <c r="E9" s="8">
        <v>17.2</v>
      </c>
      <c r="F9" s="8">
        <v>63.4</v>
      </c>
      <c r="G9" s="36" t="s">
        <v>192</v>
      </c>
      <c r="H9" s="8">
        <v>8</v>
      </c>
      <c r="I9" s="36">
        <v>0.3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2.4</v>
      </c>
      <c r="E10" s="8">
        <v>14.4</v>
      </c>
      <c r="F10" s="8">
        <v>76.8</v>
      </c>
      <c r="G10" s="36" t="s">
        <v>192</v>
      </c>
      <c r="H10" s="8">
        <v>9.6999999999999993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>
        <v>1.8</v>
      </c>
      <c r="E11" s="15">
        <v>15</v>
      </c>
      <c r="F11" s="15">
        <v>71</v>
      </c>
      <c r="G11" s="36" t="s">
        <v>193</v>
      </c>
      <c r="H11" s="15">
        <v>4.7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24.334027777777777</v>
      </c>
      <c r="D12" s="19">
        <f>AVERAGE(D9:D11)</f>
        <v>2</v>
      </c>
      <c r="E12" s="19">
        <f>AVERAGE(E9:E11)</f>
        <v>15.533333333333333</v>
      </c>
      <c r="F12" s="20">
        <f>AVERAGE(F9:F11)</f>
        <v>70.399999999999991</v>
      </c>
      <c r="G12" s="21"/>
      <c r="H12" s="22">
        <f>AVERAGE(H9:H11)</f>
        <v>7.4666666666666659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183</v>
      </c>
      <c r="F16" s="27" t="s">
        <v>184</v>
      </c>
      <c r="G16" s="117" t="s">
        <v>186</v>
      </c>
      <c r="H16" s="27" t="s">
        <v>183</v>
      </c>
      <c r="I16" s="27" t="s">
        <v>182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0.38472222222222224</v>
      </c>
      <c r="D17" s="28">
        <v>0.38541666666666669</v>
      </c>
      <c r="E17" s="28">
        <v>0.40625</v>
      </c>
      <c r="F17" s="28">
        <v>0.42569444444444443</v>
      </c>
      <c r="G17" s="28">
        <v>0.7680555555555556</v>
      </c>
      <c r="H17" s="28">
        <v>0.77847222222222223</v>
      </c>
      <c r="I17" s="28">
        <v>0.79583333333333328</v>
      </c>
      <c r="J17" s="28"/>
      <c r="K17" s="28"/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1565</v>
      </c>
      <c r="D18" s="27">
        <v>1566</v>
      </c>
      <c r="E18" s="27">
        <v>1578</v>
      </c>
      <c r="F18" s="27">
        <v>1590</v>
      </c>
      <c r="G18" s="27">
        <v>1726</v>
      </c>
      <c r="H18" s="27">
        <v>1733</v>
      </c>
      <c r="I18" s="27">
        <v>1743</v>
      </c>
      <c r="J18" s="27"/>
      <c r="K18" s="27"/>
      <c r="L18" s="27"/>
      <c r="M18" s="27"/>
      <c r="N18" s="27"/>
      <c r="O18" s="27"/>
      <c r="P18" s="27">
        <v>1755</v>
      </c>
    </row>
    <row r="19" spans="2:16" ht="14.1" customHeight="1" thickBot="1" x14ac:dyDescent="0.4">
      <c r="B19" s="13" t="s">
        <v>43</v>
      </c>
      <c r="C19" s="29"/>
      <c r="D19" s="27">
        <v>1570</v>
      </c>
      <c r="E19" s="30">
        <v>1589</v>
      </c>
      <c r="F19" s="30">
        <v>1725</v>
      </c>
      <c r="G19" s="30">
        <v>1732</v>
      </c>
      <c r="H19" s="30">
        <v>1742</v>
      </c>
      <c r="I19" s="30">
        <v>1754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136</v>
      </c>
      <c r="G20" s="33">
        <f>IF(ISNUMBER(G18),G19-G18+1,"")</f>
        <v>7</v>
      </c>
      <c r="H20" s="33">
        <f>IF(ISNUMBER(H18),H19-H18+1,"")</f>
        <v>10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>
        <v>0.79791666666666672</v>
      </c>
      <c r="K23" s="106">
        <v>0.8</v>
      </c>
      <c r="L23" s="116" t="s">
        <v>165</v>
      </c>
      <c r="M23" s="163" t="s">
        <v>196</v>
      </c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>
        <v>0.80208333333333337</v>
      </c>
      <c r="K25" s="106">
        <v>0.80208333333333337</v>
      </c>
      <c r="L25" s="36" t="s">
        <v>49</v>
      </c>
      <c r="M25" s="163" t="s">
        <v>195</v>
      </c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0.33402777777777776</v>
      </c>
      <c r="N30" s="43"/>
      <c r="O30" s="45"/>
      <c r="P30" s="46">
        <f>SUM(C30:J30,L30:N30)</f>
        <v>0.33402777777777776</v>
      </c>
    </row>
    <row r="31" spans="2:16" ht="14.1" customHeight="1" x14ac:dyDescent="0.35">
      <c r="B31" s="37" t="s">
        <v>170</v>
      </c>
      <c r="C31" s="47">
        <v>8.3333333333333332E-3</v>
      </c>
      <c r="D31" s="7"/>
      <c r="E31" s="7"/>
      <c r="F31" s="7"/>
      <c r="G31" s="7"/>
      <c r="H31" s="7">
        <v>0.33402777777777776</v>
      </c>
      <c r="I31" s="7"/>
      <c r="J31" s="7"/>
      <c r="K31" s="7">
        <v>2.9166666666666667E-2</v>
      </c>
      <c r="L31" s="7"/>
      <c r="M31" s="7"/>
      <c r="N31" s="7"/>
      <c r="O31" s="48"/>
      <c r="P31" s="46">
        <f>SUM(C31:N31)</f>
        <v>0.37152777777777779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>
        <v>4.791666666666667E-2</v>
      </c>
      <c r="I32" s="50"/>
      <c r="J32" s="50"/>
      <c r="K32" s="50"/>
      <c r="L32" s="50"/>
      <c r="M32" s="50"/>
      <c r="N32" s="50"/>
      <c r="O32" s="51"/>
      <c r="P32" s="46">
        <f>SUM(C32:N32)</f>
        <v>4.791666666666667E-2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8.3333333333333332E-3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0.28611111111111109</v>
      </c>
      <c r="I34" s="110">
        <f t="shared" si="1"/>
        <v>0</v>
      </c>
      <c r="J34" s="110">
        <f t="shared" si="1"/>
        <v>0</v>
      </c>
      <c r="K34" s="110">
        <f t="shared" si="1"/>
        <v>2.9166666666666667E-2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0.32361111111111113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187</v>
      </c>
      <c r="D36" s="154"/>
      <c r="E36" s="153" t="s">
        <v>190</v>
      </c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188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-157.5</v>
      </c>
      <c r="D72" s="60">
        <v>-159</v>
      </c>
      <c r="E72" s="100" t="s">
        <v>118</v>
      </c>
      <c r="F72" s="60">
        <v>23.5</v>
      </c>
      <c r="G72" s="60">
        <v>21.8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-152.9</v>
      </c>
      <c r="D73" s="60">
        <v>-154.9</v>
      </c>
      <c r="E73" s="102" t="s">
        <v>122</v>
      </c>
      <c r="F73" s="61">
        <v>38.4</v>
      </c>
      <c r="G73" s="61">
        <v>41.9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-203.6</v>
      </c>
      <c r="D74" s="60">
        <v>-203.1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-120.2</v>
      </c>
      <c r="D75" s="60">
        <v>-124.8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34.6</v>
      </c>
      <c r="D76" s="60">
        <v>32.5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</v>
      </c>
      <c r="D77" s="60">
        <v>30.7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27.6</v>
      </c>
      <c r="D78" s="60">
        <v>25.7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</v>
      </c>
      <c r="D79" s="60">
        <v>24.2</v>
      </c>
      <c r="E79" s="100" t="s">
        <v>152</v>
      </c>
      <c r="F79" s="60">
        <v>19.399999999999999</v>
      </c>
      <c r="G79" s="60">
        <v>15.3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2.08E-6</v>
      </c>
      <c r="D80" s="64">
        <v>1.9800000000000001E-6</v>
      </c>
      <c r="E80" s="102" t="s">
        <v>157</v>
      </c>
      <c r="F80" s="61">
        <v>52</v>
      </c>
      <c r="G80" s="61">
        <v>76.3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194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2026-02-16T19:34:21Z</dcterms:modified>
</cp:coreProperties>
</file>