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475E0B01-C6EB-43E7-9FCC-55FC5C8D163B}" xr6:coauthVersionLast="47" xr6:coauthVersionMax="47" xr10:uidLastSave="{00000000-0000-0000-0000-000000000000}"/>
  <bookViews>
    <workbookView xWindow="50268" yWindow="2340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D20" i="1"/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<sst xmlns="http://schemas.openxmlformats.org/spreadsheetml/2006/main" count="204" uniqueCount="190">
  <si>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</si>
  <si>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</si>
  <si>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</si>
  <si>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</si>
  <si>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</si>
  <si>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</si>
  <si>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</si>
  <si>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</si>
  <si>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</si>
  <si>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</si>
  <si>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</si>
  <si>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</si>
  <si>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</si>
  <si>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</si>
  <si>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</si>
  <si>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</si>
  <si>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</si>
  <si>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</si>
  <si>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</si>
  <si>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</si>
  <si>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</si>
  <si>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</si>
  <si>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</si>
  <si>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</si>
  <si>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</si>
  <si>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</si>
  <si>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</si>
  <si>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</si>
  <si>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</si>
  <si>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</si>
  <si>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</si>
  <si>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</si>
  <si>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</si>
  <si>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</si>
  <si>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</si>
  <si>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</si>
  <si>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</si>
  <si>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</si>
  <si>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</si>
  <si>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</si>
  <si>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</si>
  <si>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</si>
  <si>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</si>
  <si>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</si>
  <si>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</si>
  <si>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</si>
  <si>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</si>
  <si>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</si>
  <si>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</si>
  <si>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</si>
  <si>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</si>
  <si>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</si>
  <si>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</si>
  <si>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</si>
  <si>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</si>
  <si>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</si>
  <si>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</si>
  <si>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</si>
  <si>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</si>
  <si>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</si>
  <si>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</si>
  <si>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</si>
  <si>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</si>
  <si>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</si>
  <si>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</si>
  <si>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</si>
  <si>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</si>
  <si>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</si>
  <si>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</si>
  <si>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</si>
  <si>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</si>
  <si>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</si>
  <si>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</si>
  <si>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</si>
  <si>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</si>
  <si>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</si>
  <si>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</si>
  <si>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</si>
  <si>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</si>
  <si>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</si>
  <si>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</si>
  <si>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</si>
  <si>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</si>
  <si>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</si>
  <si>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</si>
  <si>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</si>
  <si>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</si>
  <si>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</si>
  <si>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</si>
  <si>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</si>
  <si>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</si>
  <si>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</si>
  <si>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</si>
  <si>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</si>
  <si>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</si>
  <si>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</si>
  <si>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</si>
  <si>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</si>
  <si>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</si>
  <si>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</si>
  <si>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</si>
  <si>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</si>
  <si>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</si>
  <si>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</si>
  <si>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</si>
  <si>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</si>
  <si>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</si>
  <si>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</si>
  <si>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</si>
  <si>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</si>
  <si>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</si>
  <si>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</si>
  <si>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</si>
  <si>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</si>
  <si>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</si>
  <si>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</si>
  <si>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</si>
  <si>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</si>
  <si>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</si>
  <si>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</si>
  <si>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</si>
  <si>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</si>
  <si>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</si>
  <si>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</si>
  <si>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</si>
  <si>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</si>
  <si>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</si>
  <si>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</si>
  <si>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</si>
  <si>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</si>
  <si>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</si>
  <si>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</si>
  <si>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</si>
  <si>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</si>
  <si>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</si>
  <si>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</si>
  <si>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</si>
  <si>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</si>
  <si>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</si>
  <si>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</si>
  <si>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</si>
  <si>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</si>
  <si>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</si>
  <si>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</si>
  <si>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</si>
  <si>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</si>
  <si>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</si>
  <si>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</si>
  <si>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</si>
  <si>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</si>
  <si>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</si>
  <si>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</si>
  <si>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</si>
  <si>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</si>
  <si>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</si>
  <si>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</si>
  <si>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</si>
  <si>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</si>
  <si>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</si>
  <si>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</si>
  <si>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</si>
  <si>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</si>
  <si>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</si>
  <si>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</si>
  <si>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</si>
  <si>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</si>
  <si>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</si>
  <si>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</si>
  <si>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</si>
  <si>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</si>
  <si>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</si>
  <si>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</si>
  <si>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</si>
  <si>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</si>
  <si>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</si>
  <si>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</si>
  <si>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</si>
  <si>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</si>
  <si>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</si>
  <si>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</si>
  <si>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</si>
  <si>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월령 40% 이하로 방풍막 해제</t>
    <phoneticPr fontId="3" type="noConversion"/>
  </si>
  <si>
    <t>PT30-1/30-2 전원 끔</t>
    <phoneticPr fontId="3" type="noConversion"/>
  </si>
  <si>
    <t xml:space="preserve">ASPEC 시험 관측 </t>
    <phoneticPr fontId="3" type="noConversion"/>
  </si>
  <si>
    <t>신가은</t>
    <phoneticPr fontId="3" type="noConversion"/>
  </si>
  <si>
    <t>-</t>
    <phoneticPr fontId="3" type="noConversion"/>
  </si>
  <si>
    <t>창고 온도 라디오노드 연결문제로 점검중</t>
    <phoneticPr fontId="3" type="noConversion"/>
  </si>
  <si>
    <t>SSW</t>
    <phoneticPr fontId="3" type="noConversion"/>
  </si>
  <si>
    <t>ESE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</si>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</sst>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251460</xdr:rowOff>
        </xdr:from>
        <xdr:to>
          <xdr:col>9</xdr:col>
          <xdr:colOff>419100</xdr:colOff>
          <xdr:row>59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B25" zoomScale="145" zoomScaleNormal="145" workbookViewId="0">
      <selection activeCell="M36" sqref="M36:N36"/>
    </sheetView>
  </sheetViews>
  <sheetFormatPr defaultColWidth="0" defaultRowHeight="10.8" zeroHeight="1" x14ac:dyDescent="0.35"/>
  <cols>
    <col min="1" max="1" width="0.6640625" style="65" customWidth="1"/>
    <col min="2" max="2" width="7.6640625" style="65" customWidth="1"/>
    <col min="3" max="16" width="6.6640625" style="65" customWidth="1"/>
    <col min="17" max="17" width="0.6640625" style="65" customWidth="1"/>
    <col min="18" max="18" width="9.33203125" style="65" hidden="1" customWidth="1"/>
    <col min="19" max="16384" width="9.3320312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46046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0.44513888888888886</v>
      </c>
      <c r="D9" s="8" t="s">
        <v>185</v>
      </c>
      <c r="E9" s="8">
        <v>27.6</v>
      </c>
      <c r="F9" s="8">
        <v>23.9</v>
      </c>
      <c r="G9" s="36" t="s">
        <v>187</v>
      </c>
      <c r="H9" s="8">
        <v>2</v>
      </c>
      <c r="I9" s="36">
        <v>35.5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185</v>
      </c>
      <c r="E10" s="8">
        <v>26.4</v>
      </c>
      <c r="F10" s="8">
        <v>24.2</v>
      </c>
      <c r="G10" s="36" t="s">
        <v>188</v>
      </c>
      <c r="H10" s="8">
        <v>3.2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0.74583333333333335</v>
      </c>
      <c r="D11" s="15" t="s">
        <v>185</v>
      </c>
      <c r="E11" s="15">
        <v>23.8</v>
      </c>
      <c r="F11" s="15">
        <v>44.7</v>
      </c>
      <c r="G11" s="36" t="s">
        <v>189</v>
      </c>
      <c r="H11" s="15">
        <v>2.5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24.300694444444446</v>
      </c>
      <c r="D12" s="19" t="e">
        <f>AVERAGE(D9:D11)</f>
        <v>#DIV/0!</v>
      </c>
      <c r="E12" s="19">
        <f>AVERAGE(E9:E11)</f>
        <v>25.933333333333334</v>
      </c>
      <c r="F12" s="20">
        <f>AVERAGE(F9:F11)</f>
        <v>30.933333333333334</v>
      </c>
      <c r="G12" s="21"/>
      <c r="H12" s="22">
        <f>AVERAGE(H9:H11)</f>
        <v>2.5666666666666669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/>
      <c r="E16" s="27"/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IF(OR(D18="",D19=""),"",IF(D19&gt;=D18,D19-D18+1,65537-D18+D19))</f>
        <v/>
      </c>
      <c r="E20" s="33" t="str">
        <f t="shared" ref="E20:O20" si="0">IF(OR(E18="",E19=""),"",IF(E19&gt;=E18,E19-E18+1,65537-E18+E19))</f>
        <v/>
      </c>
      <c r="F20" s="33" t="str">
        <f t="shared" si="0"/>
        <v/>
      </c>
      <c r="G20" s="33" t="str">
        <f t="shared" si="0"/>
        <v/>
      </c>
      <c r="H20" s="33" t="str">
        <f t="shared" si="0"/>
        <v/>
      </c>
      <c r="I20" s="33" t="str">
        <f t="shared" si="0"/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180</v>
      </c>
      <c r="F24" s="162"/>
      <c r="G24" s="162"/>
      <c r="H24" s="162"/>
      <c r="I24" s="162"/>
      <c r="J24" s="106"/>
      <c r="K24" s="106"/>
      <c r="L24" s="36" t="s">
        <v>177</v>
      </c>
      <c r="M24" s="162"/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178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0.30069444444444443</v>
      </c>
      <c r="I30" s="43"/>
      <c r="J30" s="43"/>
      <c r="K30" s="44"/>
      <c r="L30" s="43"/>
      <c r="M30" s="43"/>
      <c r="N30" s="43"/>
      <c r="O30" s="45"/>
      <c r="P30" s="46">
        <f>SUM(C30:J30,L30:N30)</f>
        <v>0.30069444444444443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>
        <v>0.30069444444444443</v>
      </c>
      <c r="I31" s="7"/>
      <c r="J31" s="7"/>
      <c r="K31" s="7"/>
      <c r="L31" s="7"/>
      <c r="M31" s="7"/>
      <c r="N31" s="7"/>
      <c r="O31" s="48"/>
      <c r="P31" s="46">
        <f>SUM(C31:N31)</f>
        <v>0.30069444444444443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0.30069444444444443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0.30069444444444443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/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179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183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00000000000001" customHeight="1" x14ac:dyDescent="0.35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99999999999999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99999999999999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/>
      <c r="D72" s="60"/>
      <c r="E72" s="100" t="s">
        <v>118</v>
      </c>
      <c r="F72" s="60">
        <v>19.18</v>
      </c>
      <c r="G72" s="60">
        <v>19.3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/>
      <c r="D73" s="60"/>
      <c r="E73" s="102" t="s">
        <v>122</v>
      </c>
      <c r="F73" s="61">
        <v>54.5</v>
      </c>
      <c r="G73" s="61">
        <v>57.26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/>
      <c r="D74" s="60"/>
      <c r="E74" s="102" t="s">
        <v>127</v>
      </c>
      <c r="F74" s="62">
        <v>180</v>
      </c>
      <c r="G74" s="62">
        <v>180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/>
      <c r="D75" s="60"/>
      <c r="E75" s="102" t="s">
        <v>132</v>
      </c>
      <c r="F75" s="62">
        <v>200</v>
      </c>
      <c r="G75" s="62">
        <v>200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/>
      <c r="D76" s="60"/>
      <c r="E76" s="102" t="s">
        <v>137</v>
      </c>
      <c r="F76" s="62">
        <v>195</v>
      </c>
      <c r="G76" s="62">
        <v>195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/>
      <c r="D77" s="60"/>
      <c r="E77" s="102" t="s">
        <v>142</v>
      </c>
      <c r="F77" s="62">
        <v>250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/>
      <c r="D78" s="60"/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/>
      <c r="D79" s="60"/>
      <c r="E79" s="100" t="s">
        <v>152</v>
      </c>
      <c r="F79" s="60">
        <v>22.6</v>
      </c>
      <c r="G79" s="60">
        <v>23.9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/>
      <c r="D80" s="64"/>
      <c r="E80" s="102" t="s">
        <v>157</v>
      </c>
      <c r="F80" s="61">
        <v>36.200000000000003</v>
      </c>
      <c r="G80" s="61">
        <v>45.9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181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 t="s">
        <v>186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71" t="s">
        <v>182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</row>
    <row r="89" spans="2:16" ht="15" customHeight="1" x14ac:dyDescent="0.35"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</row>
    <row r="90" spans="2:16" ht="15" customHeight="1" x14ac:dyDescent="0.35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</row>
    <row r="91" spans="2:16" ht="15" customHeight="1" x14ac:dyDescent="0.35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7"/>
    </row>
    <row r="92" spans="2:16" ht="15" customHeight="1" x14ac:dyDescent="0.35"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</row>
    <row r="93" spans="2:16" ht="15" customHeight="1" x14ac:dyDescent="0.35"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7"/>
    </row>
    <row r="94" spans="2:16" ht="15" customHeight="1" x14ac:dyDescent="0.35"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</row>
    <row r="95" spans="2:16" ht="15" customHeight="1" x14ac:dyDescent="0.35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7"/>
    </row>
    <row r="96" spans="2:16" ht="15" customHeight="1" x14ac:dyDescent="0.35"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</row>
    <row r="97" spans="2:16" ht="15" customHeight="1" x14ac:dyDescent="0.35"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7"/>
    </row>
    <row r="98" spans="2:16" ht="15" customHeight="1" x14ac:dyDescent="0.35"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</row>
    <row r="99" spans="2:16" ht="15" customHeight="1" x14ac:dyDescent="0.35"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7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Vf/5Ee2nbnla+s6NXfPjF948E970fj6szMg0OgO30RixkWRLziuGB+5EYWYHWTRZTPECFgu2SkB1rxK/xPVCkA==" saltValue="biYgxKcQBVZ4dUpiTt8PsQ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251460</xdr:rowOff>
                  </from>
                  <to>
                    <xdr:col>9</xdr:col>
                    <xdr:colOff>419100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2026-01-24T18:48:09Z</dcterms:modified>
</cp:coreProperties>
</file>