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1\"/>
    </mc:Choice>
  </mc:AlternateContent>
  <xr:revisionPtr revIDLastSave="0" documentId="13_ncr:1_{1D5363D6-F4D2-45FA-877B-69D2DB3D3563}" xr6:coauthVersionLast="47" xr6:coauthVersionMax="47" xr10:uidLastSave="{00000000-0000-0000-0000-000000000000}"/>
  <bookViews>
    <workbookView xWindow="26904" yWindow="5712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K20" i="1"/>
  <c r="L20" i="1"/>
  <c r="M20" i="1"/>
  <c r="N20" i="1"/>
  <c r="O20" i="1"/>
  <c r="D20" i="1"/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<sst xmlns="http://schemas.openxmlformats.org/spreadsheetml/2006/main" count="204" uniqueCount="190">
  <si>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</si>
  <si>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</si>
  <si>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</si>
  <si>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</si>
  <si>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</si>
  <si>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</si>
  <si>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</si>
  <si>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</si>
  <si>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</si>
  <si>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</si>
  <si>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</si>
  <si>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</si>
  <si>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</si>
  <si>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</si>
  <si>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</si>
  <si>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</si>
  <si>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</si>
  <si>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</si>
  <si>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</si>
  <si>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</si>
  <si>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</si>
  <si>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</si>
  <si>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</si>
  <si>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</si>
  <si>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</si>
  <si>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</si>
  <si>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</si>
  <si>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</si>
  <si>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</si>
  <si>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</si>
  <si>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</si>
  <si>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</si>
  <si>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</si>
  <si>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</si>
  <si>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</si>
  <si>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</si>
  <si>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</si>
  <si>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</si>
  <si>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</si>
  <si>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</si>
  <si>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</si>
  <si>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</si>
  <si>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</si>
  <si>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</si>
  <si>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</si>
  <si>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</si>
  <si>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</si>
  <si>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</si>
  <si>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</si>
  <si>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</si>
  <si>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</si>
  <si>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</si>
  <si>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</si>
  <si>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</si>
  <si>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</si>
  <si>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</si>
  <si>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</si>
  <si>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</si>
  <si>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</si>
  <si>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</si>
  <si>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</si>
  <si>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</si>
  <si>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</si>
  <si>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</si>
  <si>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</si>
  <si>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</si>
  <si>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</si>
  <si>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</si>
  <si>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</si>
  <si>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</si>
  <si>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</si>
  <si>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</si>
  <si>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</si>
  <si>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</si>
  <si>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</si>
  <si>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</si>
  <si>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</si>
  <si>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</si>
  <si>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</si>
  <si>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</si>
  <si>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</si>
  <si>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</si>
  <si>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</si>
  <si>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</si>
  <si>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</si>
  <si>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</si>
  <si>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</si>
  <si>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</si>
  <si>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</si>
  <si>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</si>
  <si>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</si>
  <si>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</si>
  <si>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</si>
  <si>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</si>
  <si>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</si>
  <si>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</si>
  <si>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</si>
  <si>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</si>
  <si>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</si>
  <si>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</si>
  <si>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</si>
  <si>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</si>
  <si>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</si>
  <si>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</si>
  <si>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</si>
  <si>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</si>
  <si>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</si>
  <si>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</si>
  <si>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</si>
  <si>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</si>
  <si>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</si>
  <si>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</si>
  <si>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</si>
  <si>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</si>
  <si>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</si>
  <si>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</si>
  <si>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</si>
  <si>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</si>
  <si>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</si>
  <si>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</si>
  <si>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</si>
  <si>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</si>
  <si>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</si>
  <si>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</si>
  <si>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</si>
  <si>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</si>
  <si>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</si>
  <si>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</si>
  <si>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</si>
  <si>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</si>
  <si>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</si>
  <si>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</si>
  <si>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</si>
  <si>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</si>
  <si>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</si>
  <si>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</si>
  <si>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</si>
  <si>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</si>
  <si>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</si>
  <si>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</si>
  <si>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</si>
  <si>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</si>
  <si>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</si>
  <si>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</si>
  <si>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</si>
  <si>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</si>
  <si>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</si>
  <si>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</si>
  <si>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</si>
  <si>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</si>
  <si>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</si>
  <si>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</si>
  <si>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</si>
  <si>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</si>
  <si>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</si>
  <si>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</si>
  <si>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</si>
  <si>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</si>
  <si>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</si>
  <si>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</si>
  <si>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</si>
  <si>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</si>
  <si>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</si>
  <si>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</si>
  <si>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</si>
  <si>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</si>
  <si>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</si>
  <si>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</si>
  <si>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</si>
  <si>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</si>
  <si>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</si>
  <si>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</si>
  <si>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</si>
  <si>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</si>
  <si>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</si>
  <si>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</si>
  <si>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</si>
  <si>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</si>
  <si>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</si>
  <si>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</si>
  <si>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</si>
  <si>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김예은</t>
    <phoneticPr fontId="3" type="noConversion"/>
  </si>
  <si>
    <t>-</t>
    <phoneticPr fontId="3" type="noConversion"/>
  </si>
  <si>
    <t>월령 40% 이하로 방풍막 해제</t>
    <phoneticPr fontId="3" type="noConversion"/>
  </si>
  <si>
    <t>CCD카메라를 K-SPEC으로 관측 장비 교체</t>
    <phoneticPr fontId="3" type="noConversion"/>
  </si>
  <si>
    <t>창고온도 라디오노드 연결문제로 점검중</t>
    <phoneticPr fontId="3" type="noConversion"/>
  </si>
  <si>
    <t>ESE</t>
    <phoneticPr fontId="3" type="noConversion"/>
  </si>
  <si>
    <t>E</t>
    <phoneticPr fontId="3" type="noConversion"/>
  </si>
  <si>
    <t>PT30-1/30-2 전원 끔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</si>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</sst>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22860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22860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22860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22860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251460</xdr:rowOff>
        </xdr:from>
        <xdr:to>
          <xdr:col>9</xdr:col>
          <xdr:colOff>419100</xdr:colOff>
          <xdr:row>59</xdr:row>
          <xdr:rowOff>251460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22860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O34" sqref="O34"/>
    </sheetView>
  </sheetViews>
  <sheetFormatPr defaultColWidth="0" defaultRowHeight="10.8" zeroHeight="1" x14ac:dyDescent="0.35"/>
  <cols>
    <col min="1" max="1" width="0.6640625" style="65" customWidth="1"/>
    <col min="2" max="2" width="7.6640625" style="65" customWidth="1"/>
    <col min="3" max="16" width="6.6640625" style="65" customWidth="1"/>
    <col min="17" max="17" width="0.6640625" style="65" customWidth="1"/>
    <col min="18" max="18" width="9.33203125" style="65" hidden="1" customWidth="1"/>
    <col min="19" max="16384" width="9.33203125" style="65" hidden="1"/>
  </cols>
  <sheetData>
    <row r="1" spans="2:16" ht="13.5" customHeight="1" x14ac:dyDescent="0.35"/>
    <row r="2" spans="2:16" ht="14.25" customHeight="1" thickBot="1" x14ac:dyDescent="0.4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5">
        <v>46040</v>
      </c>
      <c r="D3" s="156"/>
      <c r="E3" s="1"/>
      <c r="F3" s="1"/>
      <c r="G3" s="1"/>
      <c r="H3" s="1"/>
      <c r="I3" s="1"/>
      <c r="J3" s="1"/>
      <c r="K3" s="66" t="s">
        <v>2</v>
      </c>
      <c r="L3" s="157" t="e">
        <f>(P31-(P32+P33))/P31*100</f>
        <v>#DIV/0!</v>
      </c>
      <c r="M3" s="157"/>
      <c r="N3" s="66" t="s">
        <v>3</v>
      </c>
      <c r="O3" s="157" t="e">
        <f>(P31-P33)/P31*100</f>
        <v>#DIV/0!</v>
      </c>
      <c r="P3" s="157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0.44791666666666669</v>
      </c>
      <c r="D9" s="8" t="s">
        <v>182</v>
      </c>
      <c r="E9" s="8">
        <v>14.8</v>
      </c>
      <c r="F9" s="8">
        <v>79.3</v>
      </c>
      <c r="G9" s="36" t="s">
        <v>186</v>
      </c>
      <c r="H9" s="8">
        <v>10.3</v>
      </c>
      <c r="I9" s="36">
        <v>0</v>
      </c>
      <c r="J9" s="9">
        <f>IF(L9, 1, 0) + IF(M9, 2, 0) + IF(N9, 4, 0) + IF(O9, 8, 0) + IF(P9, 16, 0)</f>
        <v>2</v>
      </c>
      <c r="K9" s="10" t="b">
        <v>0</v>
      </c>
      <c r="L9" s="10" t="b">
        <v>0</v>
      </c>
      <c r="M9" s="10" t="b">
        <v>1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182</v>
      </c>
      <c r="E10" s="8">
        <v>13.8</v>
      </c>
      <c r="F10" s="8">
        <v>79.400000000000006</v>
      </c>
      <c r="G10" s="36" t="s">
        <v>187</v>
      </c>
      <c r="H10" s="8">
        <v>5.9</v>
      </c>
      <c r="I10" s="11"/>
      <c r="J10" s="9">
        <f>IF(L10, 1, 0) + IF(M10, 2, 0) + IF(N10, 4, 0) + IF(O10, 8, 0) + IF(P10, 16, 0)</f>
        <v>2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0.74027777777777781</v>
      </c>
      <c r="D11" s="15" t="s">
        <v>182</v>
      </c>
      <c r="E11" s="15">
        <v>12.8</v>
      </c>
      <c r="F11" s="15">
        <v>79.7</v>
      </c>
      <c r="G11" s="36" t="s">
        <v>189</v>
      </c>
      <c r="H11" s="15">
        <v>8.6999999999999993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24.292361111111109</v>
      </c>
      <c r="D12" s="19" t="e">
        <f>AVERAGE(D9:D11)</f>
        <v>#DIV/0!</v>
      </c>
      <c r="E12" s="19">
        <f>AVERAGE(E9:E11)</f>
        <v>13.800000000000002</v>
      </c>
      <c r="F12" s="20">
        <f>AVERAGE(F9:F11)</f>
        <v>79.466666666666654</v>
      </c>
      <c r="G12" s="21"/>
      <c r="H12" s="22">
        <f>AVERAGE(H9:H11)</f>
        <v>8.3000000000000007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/>
      <c r="E16" s="27"/>
      <c r="F16" s="27"/>
      <c r="G16" s="11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2:16" ht="14.1" customHeight="1" x14ac:dyDescent="0.35">
      <c r="B18" s="35" t="s">
        <v>42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ht="14.1" customHeight="1" thickBot="1" x14ac:dyDescent="0.4">
      <c r="B19" s="13" t="s">
        <v>43</v>
      </c>
      <c r="C19" s="29"/>
      <c r="D19" s="27"/>
      <c r="E19" s="30"/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 t="str">
        <f>IF(OR(D18="",D19=""),"",IF(D19&gt;=D18,D19-D18+1,65537-D18+D19))</f>
        <v/>
      </c>
      <c r="E20" s="33" t="str">
        <f t="shared" ref="E20:O20" si="0">IF(OR(E18="",E19=""),"",IF(E19&gt;=E18,E19-E18+1,65537-E18+E19))</f>
        <v/>
      </c>
      <c r="F20" s="33" t="str">
        <f t="shared" si="0"/>
        <v/>
      </c>
      <c r="G20" s="33" t="str">
        <f t="shared" si="0"/>
        <v/>
      </c>
      <c r="H20" s="33" t="str">
        <f t="shared" si="0"/>
        <v/>
      </c>
      <c r="I20" s="33" t="str">
        <f t="shared" si="0"/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3" t="s">
        <v>45</v>
      </c>
      <c r="C22" s="35" t="s">
        <v>21</v>
      </c>
      <c r="D22" s="35" t="s">
        <v>23</v>
      </c>
      <c r="E22" s="35" t="s">
        <v>46</v>
      </c>
      <c r="F22" s="164" t="s">
        <v>47</v>
      </c>
      <c r="G22" s="164"/>
      <c r="H22" s="164"/>
      <c r="I22" s="164"/>
      <c r="J22" s="35" t="s">
        <v>21</v>
      </c>
      <c r="K22" s="35" t="s">
        <v>23</v>
      </c>
      <c r="L22" s="35" t="s">
        <v>46</v>
      </c>
      <c r="M22" s="164" t="s">
        <v>47</v>
      </c>
      <c r="N22" s="164"/>
      <c r="O22" s="164"/>
      <c r="P22" s="164"/>
    </row>
    <row r="23" spans="2:16" ht="13.5" customHeight="1" x14ac:dyDescent="0.35">
      <c r="B23" s="163"/>
      <c r="C23" s="116"/>
      <c r="D23" s="116"/>
      <c r="E23" s="36" t="s">
        <v>48</v>
      </c>
      <c r="F23" s="162"/>
      <c r="G23" s="162"/>
      <c r="H23" s="162"/>
      <c r="I23" s="162"/>
      <c r="J23" s="106"/>
      <c r="K23" s="106"/>
      <c r="L23" s="116" t="s">
        <v>165</v>
      </c>
      <c r="M23" s="162"/>
      <c r="N23" s="162"/>
      <c r="O23" s="162"/>
      <c r="P23" s="162"/>
    </row>
    <row r="24" spans="2:16" ht="13.5" customHeight="1" x14ac:dyDescent="0.35">
      <c r="B24" s="163"/>
      <c r="C24" s="106"/>
      <c r="D24" s="106"/>
      <c r="E24" s="113" t="s">
        <v>180</v>
      </c>
      <c r="F24" s="162"/>
      <c r="G24" s="162"/>
      <c r="H24" s="162"/>
      <c r="I24" s="162"/>
      <c r="J24" s="106"/>
      <c r="K24" s="106"/>
      <c r="L24" s="36" t="s">
        <v>177</v>
      </c>
      <c r="M24" s="162"/>
      <c r="N24" s="162"/>
      <c r="O24" s="162"/>
      <c r="P24" s="162"/>
    </row>
    <row r="25" spans="2:16" ht="13.5" customHeight="1" x14ac:dyDescent="0.35">
      <c r="B25" s="163"/>
      <c r="C25" s="116"/>
      <c r="D25" s="116"/>
      <c r="E25" s="113" t="s">
        <v>171</v>
      </c>
      <c r="F25" s="162"/>
      <c r="G25" s="162"/>
      <c r="H25" s="162"/>
      <c r="I25" s="162"/>
      <c r="J25" s="106"/>
      <c r="K25" s="106"/>
      <c r="L25" s="36" t="s">
        <v>49</v>
      </c>
      <c r="M25" s="162"/>
      <c r="N25" s="162"/>
      <c r="O25" s="162"/>
      <c r="P25" s="162"/>
    </row>
    <row r="26" spans="2:16" ht="13.5" customHeight="1" x14ac:dyDescent="0.35">
      <c r="B26" s="163"/>
      <c r="C26" s="106"/>
      <c r="D26" s="106"/>
      <c r="E26" s="113" t="s">
        <v>165</v>
      </c>
      <c r="F26" s="162"/>
      <c r="G26" s="162"/>
      <c r="H26" s="162"/>
      <c r="I26" s="162"/>
      <c r="J26" s="106"/>
      <c r="K26" s="106"/>
      <c r="L26" s="36" t="s">
        <v>178</v>
      </c>
      <c r="M26" s="162"/>
      <c r="N26" s="162"/>
      <c r="O26" s="162"/>
      <c r="P26" s="162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4" t="s">
        <v>50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>
        <v>0.29236111111111113</v>
      </c>
      <c r="I30" s="43"/>
      <c r="J30" s="43"/>
      <c r="K30" s="44"/>
      <c r="L30" s="43"/>
      <c r="M30" s="43"/>
      <c r="N30" s="43"/>
      <c r="O30" s="45"/>
      <c r="P30" s="46">
        <f>SUM(C30:J30,L30:N30)</f>
        <v>0.29236111111111113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48">
        <v>0.29236111111111113</v>
      </c>
      <c r="P31" s="46">
        <f>SUM(C31:N31)</f>
        <v>0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>
        <v>0.29236111111111113</v>
      </c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49" t="s">
        <v>67</v>
      </c>
      <c r="C36" s="152"/>
      <c r="D36" s="153"/>
      <c r="E36" s="152"/>
      <c r="F36" s="153"/>
      <c r="G36" s="152"/>
      <c r="H36" s="153"/>
      <c r="I36" s="152"/>
      <c r="J36" s="153"/>
      <c r="K36" s="152"/>
      <c r="L36" s="153"/>
      <c r="M36" s="152"/>
      <c r="N36" s="153"/>
      <c r="O36" s="148"/>
      <c r="P36" s="148"/>
    </row>
    <row r="37" spans="2:16" ht="18" customHeight="1" x14ac:dyDescent="0.35">
      <c r="B37" s="150"/>
      <c r="C37" s="152"/>
      <c r="D37" s="153"/>
      <c r="E37" s="148"/>
      <c r="F37" s="148"/>
      <c r="G37" s="148"/>
      <c r="H37" s="148"/>
      <c r="I37" s="148"/>
      <c r="J37" s="148"/>
      <c r="K37" s="148"/>
      <c r="L37" s="148"/>
      <c r="M37" s="152"/>
      <c r="N37" s="153"/>
      <c r="O37" s="148"/>
      <c r="P37" s="148"/>
    </row>
    <row r="38" spans="2:16" ht="18" customHeight="1" x14ac:dyDescent="0.35">
      <c r="B38" s="150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35">
      <c r="B39" s="150"/>
      <c r="C39" s="148"/>
      <c r="D39" s="148"/>
      <c r="E39" s="148"/>
      <c r="F39" s="148"/>
      <c r="G39" s="148"/>
      <c r="H39" s="148"/>
      <c r="I39" s="148"/>
      <c r="J39" s="148"/>
      <c r="K39" s="148" t="s">
        <v>179</v>
      </c>
      <c r="L39" s="148"/>
      <c r="M39" s="148"/>
      <c r="N39" s="148"/>
      <c r="O39" s="148"/>
      <c r="P39" s="148"/>
    </row>
    <row r="40" spans="2:16" ht="18" customHeight="1" x14ac:dyDescent="0.35">
      <c r="B40" s="150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35">
      <c r="B41" s="151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184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5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7"/>
    </row>
    <row r="49" spans="2:16" ht="14.1" customHeight="1" x14ac:dyDescent="0.35">
      <c r="B49" s="145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4" t="s">
        <v>69</v>
      </c>
      <c r="C56" s="17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5" t="s">
        <v>70</v>
      </c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7"/>
      <c r="N57" s="178" t="s">
        <v>71</v>
      </c>
      <c r="O57" s="176"/>
      <c r="P57" s="179"/>
    </row>
    <row r="58" spans="2:16" ht="17.100000000000001" customHeight="1" x14ac:dyDescent="0.35">
      <c r="B58" s="180" t="s">
        <v>72</v>
      </c>
      <c r="C58" s="181"/>
      <c r="D58" s="182"/>
      <c r="E58" s="180" t="s">
        <v>73</v>
      </c>
      <c r="F58" s="181"/>
      <c r="G58" s="182"/>
      <c r="H58" s="181" t="s">
        <v>74</v>
      </c>
      <c r="I58" s="181"/>
      <c r="J58" s="181"/>
      <c r="K58" s="183" t="s">
        <v>75</v>
      </c>
      <c r="L58" s="181"/>
      <c r="M58" s="184"/>
      <c r="N58" s="185"/>
      <c r="O58" s="181"/>
      <c r="P58" s="186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199999999999999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199999999999999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/>
      <c r="D72" s="60"/>
      <c r="E72" s="100" t="s">
        <v>118</v>
      </c>
      <c r="F72" s="60">
        <v>19</v>
      </c>
      <c r="G72" s="60">
        <v>18.8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/>
      <c r="D73" s="60"/>
      <c r="E73" s="102" t="s">
        <v>122</v>
      </c>
      <c r="F73" s="61">
        <v>52.1</v>
      </c>
      <c r="G73" s="61">
        <v>57.5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/>
      <c r="D74" s="60"/>
      <c r="E74" s="102" t="s">
        <v>127</v>
      </c>
      <c r="F74" s="62">
        <v>185</v>
      </c>
      <c r="G74" s="62">
        <v>190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/>
      <c r="D75" s="60"/>
      <c r="E75" s="102" t="s">
        <v>132</v>
      </c>
      <c r="F75" s="62">
        <v>200</v>
      </c>
      <c r="G75" s="62">
        <v>200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/>
      <c r="D76" s="60"/>
      <c r="E76" s="102" t="s">
        <v>137</v>
      </c>
      <c r="F76" s="62">
        <v>195</v>
      </c>
      <c r="G76" s="62">
        <v>195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/>
      <c r="D77" s="60"/>
      <c r="E77" s="102" t="s">
        <v>142</v>
      </c>
      <c r="F77" s="62">
        <v>250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/>
      <c r="D78" s="60"/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4</v>
      </c>
      <c r="O78" s="81"/>
      <c r="P78" s="81"/>
    </row>
    <row r="79" spans="2:17" ht="20.100000000000001" customHeight="1" x14ac:dyDescent="0.35">
      <c r="B79" s="100" t="s">
        <v>151</v>
      </c>
      <c r="C79" s="60"/>
      <c r="D79" s="60"/>
      <c r="E79" s="100" t="s">
        <v>152</v>
      </c>
      <c r="F79" s="60">
        <v>18.100000000000001</v>
      </c>
      <c r="G79" s="60">
        <v>16.8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/>
      <c r="D80" s="64"/>
      <c r="E80" s="102" t="s">
        <v>157</v>
      </c>
      <c r="F80" s="61">
        <v>71.900000000000006</v>
      </c>
      <c r="G80" s="61">
        <v>62.9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8" t="s">
        <v>161</v>
      </c>
      <c r="C84" s="158"/>
    </row>
    <row r="85" spans="2:16" ht="15" customHeight="1" x14ac:dyDescent="0.35">
      <c r="B85" s="159" t="s">
        <v>183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35">
      <c r="B86" s="165" t="s">
        <v>185</v>
      </c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7"/>
    </row>
    <row r="87" spans="2:16" ht="15" customHeight="1" x14ac:dyDescent="0.35">
      <c r="B87" s="171" t="s">
        <v>188</v>
      </c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65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7"/>
    </row>
    <row r="89" spans="2:16" ht="15" customHeight="1" x14ac:dyDescent="0.35">
      <c r="B89" s="165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7"/>
    </row>
    <row r="90" spans="2:16" ht="15" customHeight="1" x14ac:dyDescent="0.35">
      <c r="B90" s="165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7"/>
    </row>
    <row r="91" spans="2:16" ht="15" customHeight="1" x14ac:dyDescent="0.35">
      <c r="B91" s="165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7"/>
    </row>
    <row r="92" spans="2:16" ht="15" customHeight="1" x14ac:dyDescent="0.35">
      <c r="B92" s="165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7"/>
    </row>
    <row r="93" spans="2:16" ht="15" customHeight="1" x14ac:dyDescent="0.35">
      <c r="B93" s="165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7"/>
    </row>
    <row r="94" spans="2:16" ht="15" customHeight="1" x14ac:dyDescent="0.35">
      <c r="B94" s="165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7"/>
    </row>
    <row r="95" spans="2:16" ht="15" customHeight="1" x14ac:dyDescent="0.35">
      <c r="B95" s="165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7"/>
    </row>
    <row r="96" spans="2:16" ht="15" customHeight="1" x14ac:dyDescent="0.35">
      <c r="B96" s="165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7"/>
    </row>
    <row r="97" spans="2:16" ht="15" customHeight="1" x14ac:dyDescent="0.35">
      <c r="B97" s="165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7"/>
    </row>
    <row r="98" spans="2:16" ht="15" customHeight="1" x14ac:dyDescent="0.35">
      <c r="B98" s="165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7"/>
    </row>
    <row r="99" spans="2:16" ht="15" customHeight="1" x14ac:dyDescent="0.35">
      <c r="B99" s="168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7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Vf/5Ee2nbnla+s6NXfPjF948E970fj6szMg0OgO30RixkWRLziuGB+5EYWYHWTRZTPECFgu2SkB1rxK/xPVCkA==" saltValue="biYgxKcQBVZ4dUpiTt8PsQ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251460</xdr:rowOff>
                  </from>
                  <to>
                    <xdr:col>9</xdr:col>
                    <xdr:colOff>419100</xdr:colOff>
                    <xdr:row>59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2026-01-19T09:19:02Z</dcterms:modified>
</cp:coreProperties>
</file>