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F482D0BD-FAE6-4493-9021-C6DD93CAB0FA}" xr6:coauthVersionLast="47" xr6:coauthVersionMax="47" xr10:uidLastSave="{00000000-0000-0000-0000-000000000000}"/>
  <bookViews>
    <workbookView xWindow="26904" yWindow="571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<sst xmlns="http://schemas.openxmlformats.org/spreadsheetml/2006/main" count="204" uniqueCount="189">
  <si>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</si>
  <si>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</si>
  <si>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</si>
  <si>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</si>
  <si>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</si>
  <si>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</si>
  <si>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</si>
  <si>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</si>
  <si>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</si>
  <si>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</si>
  <si>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</si>
  <si>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</si>
  <si>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</si>
  <si>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</si>
  <si>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</si>
  <si>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</si>
  <si>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</si>
  <si>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</si>
  <si>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</si>
  <si>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</si>
  <si>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</si>
  <si>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</si>
  <si>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</si>
  <si>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</si>
  <si>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</si>
  <si>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</si>
  <si>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</si>
  <si>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</si>
  <si>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</si>
  <si>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</si>
  <si>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</si>
  <si>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</si>
  <si>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</si>
  <si>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</si>
  <si>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</si>
  <si>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</si>
  <si>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</si>
  <si>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</si>
  <si>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</si>
  <si>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</si>
  <si>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</si>
  <si>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</si>
  <si>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</si>
  <si>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</si>
  <si>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</si>
  <si>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</si>
  <si>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</si>
  <si>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</si>
  <si>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</si>
  <si>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</si>
  <si>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</si>
  <si>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</si>
  <si>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</si>
  <si>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</si>
  <si>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</si>
  <si>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</si>
  <si>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</si>
  <si>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</si>
  <si>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</si>
  <si>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</si>
  <si>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</si>
  <si>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</si>
  <si>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</si>
  <si>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</si>
  <si>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</si>
  <si>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</si>
  <si>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</si>
  <si>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</si>
  <si>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</si>
  <si>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</si>
  <si>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</si>
  <si>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</si>
  <si>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</si>
  <si>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</si>
  <si>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</si>
  <si>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</si>
  <si>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</si>
  <si>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</si>
  <si>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</si>
  <si>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</si>
  <si>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</si>
  <si>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</si>
  <si>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</si>
  <si>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</si>
  <si>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</si>
  <si>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</si>
  <si>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</si>
  <si>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</si>
  <si>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</si>
  <si>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</si>
  <si>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</si>
  <si>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</si>
  <si>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</si>
  <si>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</si>
  <si>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</si>
  <si>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</si>
  <si>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</si>
  <si>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</si>
  <si>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</si>
  <si>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</si>
  <si>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</si>
  <si>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</si>
  <si>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</si>
  <si>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</si>
  <si>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</si>
  <si>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</si>
  <si>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</si>
  <si>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</si>
  <si>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</si>
  <si>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</si>
  <si>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</si>
  <si>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</si>
  <si>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</si>
  <si>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</si>
  <si>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</si>
  <si>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</si>
  <si>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</si>
  <si>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</si>
  <si>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</si>
  <si>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</si>
  <si>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</si>
  <si>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</si>
  <si>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</si>
  <si>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</si>
  <si>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</si>
  <si>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</si>
  <si>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</si>
  <si>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</si>
  <si>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</si>
  <si>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</si>
  <si>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</si>
  <si>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</si>
  <si>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</si>
  <si>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</si>
  <si>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</si>
  <si>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</si>
  <si>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</si>
  <si>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</si>
  <si>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</si>
  <si>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</si>
  <si>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</si>
  <si>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</si>
  <si>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</si>
  <si>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</si>
  <si>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</si>
  <si>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</si>
  <si>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</si>
  <si>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</si>
  <si>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</si>
  <si>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</si>
  <si>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</si>
  <si>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</si>
  <si>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</si>
  <si>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</si>
  <si>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</si>
  <si>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</si>
  <si>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</si>
  <si>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</si>
  <si>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</si>
  <si>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</si>
  <si>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</si>
  <si>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</si>
  <si>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</si>
  <si>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</si>
  <si>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</si>
  <si>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</si>
  <si>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</si>
  <si>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</si>
  <si>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</si>
  <si>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</si>
  <si>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</si>
  <si>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</si>
  <si>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</si>
  <si>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</si>
  <si>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</si>
  <si>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</si>
  <si>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</si>
  <si>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</si>
  <si>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</si>
  <si>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</si>
  <si>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</si>
  <si>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김예은</t>
    <phoneticPr fontId="3" type="noConversion"/>
  </si>
  <si>
    <t>-</t>
    <phoneticPr fontId="3" type="noConversion"/>
  </si>
  <si>
    <t>월령 40% 이하로 방풍막 해제</t>
    <phoneticPr fontId="3" type="noConversion"/>
  </si>
  <si>
    <t>CCD카메라를 K-SPEC으로 관측 장비 교체</t>
    <phoneticPr fontId="3" type="noConversion"/>
  </si>
  <si>
    <t>창고온도 라디오노드 연결문제로 점검중</t>
    <phoneticPr fontId="3" type="noConversion"/>
  </si>
  <si>
    <t>ESE</t>
    <phoneticPr fontId="3" type="noConversion"/>
  </si>
  <si>
    <t>E</t>
    <phoneticPr fontId="3" type="noConversion"/>
  </si>
  <si>
    <t>PT30-1/30-2 전원 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</si>
</sst>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63" zoomScale="145" zoomScaleNormal="145" workbookViewId="0">
      <selection activeCell="G73" sqref="G73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46038</v>
      </c>
      <c r="D3" s="147"/>
      <c r="E3" s="1"/>
      <c r="F3" s="1"/>
      <c r="G3" s="1"/>
      <c r="H3" s="1"/>
      <c r="I3" s="1"/>
      <c r="J3" s="1"/>
      <c r="K3" s="66" t="s">
        <v>2</v>
      </c>
      <c r="L3" s="148" t="e">
        <f>(P31-(P32+P33))/P31*100</f>
        <v>#DIV/0!</v>
      </c>
      <c r="M3" s="148"/>
      <c r="N3" s="66" t="s">
        <v>3</v>
      </c>
      <c r="O3" s="148" t="e">
        <f>(P31-P33)/P31*100</f>
        <v>#DIV/0!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0.44861111111111113</v>
      </c>
      <c r="D9" s="8" t="s">
        <v>182</v>
      </c>
      <c r="E9" s="8">
        <v>22.9</v>
      </c>
      <c r="F9" s="8">
        <v>29.3</v>
      </c>
      <c r="G9" s="36" t="s">
        <v>186</v>
      </c>
      <c r="H9" s="8">
        <v>8.5</v>
      </c>
      <c r="I9" s="36">
        <v>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17</v>
      </c>
      <c r="F10" s="8">
        <v>85.6</v>
      </c>
      <c r="G10" s="36" t="s">
        <v>187</v>
      </c>
      <c r="H10" s="8">
        <v>6.3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0.73888888888888893</v>
      </c>
      <c r="D11" s="15" t="s">
        <v>182</v>
      </c>
      <c r="E11" s="15">
        <v>16.7</v>
      </c>
      <c r="F11" s="15">
        <v>74.3</v>
      </c>
      <c r="G11" s="36" t="s">
        <v>187</v>
      </c>
      <c r="H11" s="15">
        <v>7.2</v>
      </c>
      <c r="I11" s="16"/>
      <c r="J11" s="9">
        <f>IF(L11, 1, 0) + IF(M11, 2, 0) + IF(N11, 4, 0) + IF(O11, 8, 0) + IF(P11, 16, 0)</f>
        <v>0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24.290277777777774</v>
      </c>
      <c r="D12" s="19" t="e">
        <f>AVERAGE(D9:D11)</f>
        <v>#DIV/0!</v>
      </c>
      <c r="E12" s="19">
        <f>AVERAGE(E9:E11)</f>
        <v>18.866666666666664</v>
      </c>
      <c r="F12" s="20">
        <f>AVERAGE(F9:F11)</f>
        <v>63.066666666666663</v>
      </c>
      <c r="G12" s="21"/>
      <c r="H12" s="22">
        <f>AVERAGE(H9:H11)</f>
        <v>7.333333333333333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6"/>
      <c r="D23" s="116"/>
      <c r="E23" s="36" t="s">
        <v>48</v>
      </c>
      <c r="F23" s="153"/>
      <c r="G23" s="153"/>
      <c r="H23" s="153"/>
      <c r="I23" s="153"/>
      <c r="J23" s="106"/>
      <c r="K23" s="106"/>
      <c r="L23" s="116" t="s">
        <v>165</v>
      </c>
      <c r="M23" s="153"/>
      <c r="N23" s="153"/>
      <c r="O23" s="153"/>
      <c r="P23" s="153"/>
    </row>
    <row r="24" spans="2:16" ht="13.5" customHeight="1" x14ac:dyDescent="0.35">
      <c r="B24" s="154"/>
      <c r="C24" s="106"/>
      <c r="D24" s="106"/>
      <c r="E24" s="113" t="s">
        <v>180</v>
      </c>
      <c r="F24" s="153"/>
      <c r="G24" s="153"/>
      <c r="H24" s="153"/>
      <c r="I24" s="153"/>
      <c r="J24" s="106"/>
      <c r="K24" s="106"/>
      <c r="L24" s="36" t="s">
        <v>177</v>
      </c>
      <c r="M24" s="153"/>
      <c r="N24" s="153"/>
      <c r="O24" s="153"/>
      <c r="P24" s="153"/>
    </row>
    <row r="25" spans="2:16" ht="13.5" customHeight="1" x14ac:dyDescent="0.35">
      <c r="B25" s="154"/>
      <c r="C25" s="116"/>
      <c r="D25" s="116"/>
      <c r="E25" s="113" t="s">
        <v>171</v>
      </c>
      <c r="F25" s="153"/>
      <c r="G25" s="153"/>
      <c r="H25" s="153"/>
      <c r="I25" s="153"/>
      <c r="J25" s="106"/>
      <c r="K25" s="106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6"/>
      <c r="D26" s="106"/>
      <c r="E26" s="113" t="s">
        <v>165</v>
      </c>
      <c r="F26" s="153"/>
      <c r="G26" s="153"/>
      <c r="H26" s="153"/>
      <c r="I26" s="153"/>
      <c r="J26" s="106"/>
      <c r="K26" s="106"/>
      <c r="L26" s="36" t="s">
        <v>178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0.2902777777777778</v>
      </c>
      <c r="I30" s="43"/>
      <c r="J30" s="43"/>
      <c r="K30" s="44"/>
      <c r="L30" s="43"/>
      <c r="M30" s="43"/>
      <c r="N30" s="43"/>
      <c r="O30" s="45"/>
      <c r="P30" s="46">
        <f>SUM(C30:J30,L30:N30)</f>
        <v>0.2902777777777778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0.2902777777777778</v>
      </c>
      <c r="P31" s="46">
        <f>SUM(C31:N31)</f>
        <v>0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0.2902777777777778</v>
      </c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8"/>
      <c r="P36" s="118"/>
    </row>
    <row r="37" spans="2:16" ht="18" customHeight="1" x14ac:dyDescent="0.35">
      <c r="B37" s="157"/>
      <c r="C37" s="143"/>
      <c r="D37" s="144"/>
      <c r="E37" s="118"/>
      <c r="F37" s="118"/>
      <c r="G37" s="118"/>
      <c r="H37" s="118"/>
      <c r="I37" s="118"/>
      <c r="J37" s="118"/>
      <c r="K37" s="118"/>
      <c r="L37" s="118"/>
      <c r="M37" s="143"/>
      <c r="N37" s="144"/>
      <c r="O37" s="118"/>
      <c r="P37" s="118"/>
    </row>
    <row r="38" spans="2:16" ht="18" customHeight="1" x14ac:dyDescent="0.35">
      <c r="B38" s="15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7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7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22" t="s">
        <v>184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35">
      <c r="B49" s="16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2" t="s">
        <v>168</v>
      </c>
      <c r="C53" s="183"/>
      <c r="D53" s="115"/>
      <c r="E53" s="115"/>
      <c r="F53" s="115"/>
      <c r="G53" s="184"/>
      <c r="H53" s="183"/>
      <c r="I53" s="183"/>
      <c r="J53" s="183"/>
      <c r="K53" s="183"/>
      <c r="L53" s="183"/>
      <c r="M53" s="183"/>
      <c r="N53" s="183"/>
      <c r="O53" s="183"/>
      <c r="P53" s="185"/>
    </row>
    <row r="54" spans="2:16" ht="14.1" customHeight="1" thickTop="1" thickBot="1" x14ac:dyDescent="0.4">
      <c r="B54" s="177" t="s">
        <v>172</v>
      </c>
      <c r="C54" s="178"/>
      <c r="D54" s="178"/>
      <c r="E54" s="178"/>
      <c r="F54" s="112"/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68" t="s">
        <v>76</v>
      </c>
      <c r="C59" s="160"/>
      <c r="D59" s="58">
        <v>7</v>
      </c>
      <c r="E59" s="168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68" t="s">
        <v>81</v>
      </c>
      <c r="C60" s="160"/>
      <c r="D60" s="58" t="b">
        <v>1</v>
      </c>
      <c r="E60" s="168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68" t="s">
        <v>86</v>
      </c>
      <c r="C61" s="160"/>
      <c r="D61" s="58" t="b">
        <v>1</v>
      </c>
      <c r="E61" s="168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68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68" t="s">
        <v>95</v>
      </c>
      <c r="F63" s="160"/>
      <c r="G63" s="58" t="b">
        <v>1</v>
      </c>
      <c r="H63" s="68"/>
      <c r="I63" s="69"/>
      <c r="J63" s="70"/>
      <c r="K63" s="159" t="s">
        <v>96</v>
      </c>
      <c r="L63" s="160"/>
      <c r="M63" s="58" t="b">
        <v>1</v>
      </c>
      <c r="N63" s="161" t="s">
        <v>166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68" t="s">
        <v>98</v>
      </c>
      <c r="F64" s="160"/>
      <c r="G64" s="58" t="b">
        <v>1</v>
      </c>
      <c r="H64" s="71"/>
      <c r="I64" s="72"/>
      <c r="J64" s="73"/>
      <c r="K64" s="175" t="s">
        <v>99</v>
      </c>
      <c r="L64" s="17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8" t="s">
        <v>162</v>
      </c>
      <c r="F65" s="16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69" t="s">
        <v>105</v>
      </c>
      <c r="C69" s="169"/>
      <c r="D69" s="81"/>
      <c r="E69" s="81"/>
      <c r="F69" s="171" t="s">
        <v>106</v>
      </c>
      <c r="G69" s="173" t="s">
        <v>107</v>
      </c>
      <c r="H69" s="81"/>
      <c r="I69" s="169" t="s">
        <v>108</v>
      </c>
      <c r="J69" s="16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0"/>
      <c r="C70" s="170"/>
      <c r="D70" s="85"/>
      <c r="E70" s="86"/>
      <c r="F70" s="172"/>
      <c r="G70" s="174"/>
      <c r="H70" s="87"/>
      <c r="I70" s="170"/>
      <c r="J70" s="17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19.399999999999999</v>
      </c>
      <c r="G72" s="60">
        <v>18.899999999999999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44.2</v>
      </c>
      <c r="G73" s="61">
        <v>65.099999999999994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205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200</v>
      </c>
      <c r="G76" s="62">
        <v>195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21.6</v>
      </c>
      <c r="G79" s="60">
        <v>19.600000000000001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33.9</v>
      </c>
      <c r="G80" s="61">
        <v>51.1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183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9" t="s">
        <v>185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86" t="s">
        <v>188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2026-01-16T19:36:09Z</dcterms:modified>
</cp:coreProperties>
</file>